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lopova\2018_08\Disk_D\Бюджет 2022\Отчет об исполнении бюджета за 1-ое полугодие 2022 года\"/>
    </mc:Choice>
  </mc:AlternateContent>
  <bookViews>
    <workbookView xWindow="-105" yWindow="-105" windowWidth="20370" windowHeight="12210"/>
  </bookViews>
  <sheets>
    <sheet name="ДЧБ" sheetId="1" r:id="rId1"/>
  </sheets>
  <definedNames>
    <definedName name="APPT" localSheetId="0">ДЧБ!#REF!</definedName>
    <definedName name="FIO" localSheetId="0">ДЧБ!#REF!</definedName>
    <definedName name="LAST_CELL" localSheetId="0">ДЧБ!#REF!</definedName>
    <definedName name="SIGN" localSheetId="0">ДЧБ!$A$9:$E$9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8" i="1" l="1"/>
  <c r="D61" i="1" s="1"/>
  <c r="C68" i="1"/>
  <c r="D64" i="1"/>
  <c r="C64" i="1"/>
  <c r="C61" i="1"/>
  <c r="D50" i="1"/>
  <c r="C50" i="1"/>
  <c r="D43" i="1"/>
  <c r="C43" i="1"/>
  <c r="D39" i="1"/>
  <c r="C39" i="1"/>
  <c r="D37" i="1"/>
  <c r="C37" i="1"/>
  <c r="C25" i="1"/>
  <c r="C24" i="1"/>
  <c r="D23" i="1"/>
  <c r="C23" i="1"/>
  <c r="D22" i="1"/>
  <c r="C22" i="1"/>
  <c r="C20" i="1"/>
  <c r="D19" i="1"/>
  <c r="D12" i="1" s="1"/>
  <c r="C19" i="1"/>
  <c r="D18" i="1"/>
  <c r="C18" i="1"/>
  <c r="C12" i="1" s="1"/>
  <c r="C5" i="1" s="1"/>
  <c r="D9" i="1" l="1"/>
  <c r="D5" i="1" s="1"/>
</calcChain>
</file>

<file path=xl/sharedStrings.xml><?xml version="1.0" encoding="utf-8"?>
<sst xmlns="http://schemas.openxmlformats.org/spreadsheetml/2006/main" count="138" uniqueCount="102">
  <si>
    <t>КВД</t>
  </si>
  <si>
    <t>Наименование КВД</t>
  </si>
  <si>
    <t>БЕЗВОЗМЕЗДНЫЕ ПОСТУПЛЕНИЯ</t>
  </si>
  <si>
    <t>Предоставление нерезидентами грантов для получателей средств бюджетов муниципальных округов</t>
  </si>
  <si>
    <t>Субсидии бюджетам бюджетной системы Российской Федерации (межбюджетные субсидии)</t>
  </si>
  <si>
    <t>Субсидии бюджетам муниципальных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</si>
  <si>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</si>
  <si>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</si>
  <si>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округов на поддержку отрасли культуры</t>
  </si>
  <si>
    <t>Субвенции бюджетам бюджетной системы Российской Федерации</t>
  </si>
  <si>
    <t>Субвенции бюджетам муниципальных округов на государственную регистрацию актов гражданского состояния</t>
  </si>
  <si>
    <t>Иные межбюджетные трансферты</t>
  </si>
  <si>
    <t>( тыс. руб.)</t>
  </si>
  <si>
    <t>211 2.00.00000.00.0000.000</t>
  </si>
  <si>
    <t>211 2.01.04010.14.0000.150</t>
  </si>
  <si>
    <t>213 2.00.00000.00.0000.000</t>
  </si>
  <si>
    <t>213 2.02.20000.00.0000.150</t>
  </si>
  <si>
    <t>213 2.02.20041.14.0000.150</t>
  </si>
  <si>
    <t>213 2.02.20077.14.0000.150</t>
  </si>
  <si>
    <t>213 2.02.25169.14.0000.150</t>
  </si>
  <si>
    <t>213 2.02.25304.14.0000.150</t>
  </si>
  <si>
    <t>213 2.02.25467.14.0000.150</t>
  </si>
  <si>
    <t>213 2.02.25491.14.0000.150</t>
  </si>
  <si>
    <t>213 2.02.25497.14.0000.150</t>
  </si>
  <si>
    <t>213 2.02.25519.14.0000.150</t>
  </si>
  <si>
    <t>213 2.02.25590.14.0000.150</t>
  </si>
  <si>
    <t>213 2.02.29999.14.0000.150</t>
  </si>
  <si>
    <t>213 2.02.30000.00.0000.150</t>
  </si>
  <si>
    <t>213 2.02.30024.14.0000.150</t>
  </si>
  <si>
    <t>213 2.02.30027.14.0000.150</t>
  </si>
  <si>
    <t>213 2.02.35118.14.0000.150</t>
  </si>
  <si>
    <t>213 2.02.35120.14.0000.150</t>
  </si>
  <si>
    <t>213 2.02.35930.14.0000.150</t>
  </si>
  <si>
    <t>213 2.02.40000.00.0000.150</t>
  </si>
  <si>
    <t>213 2.02.45303.14.0000.150</t>
  </si>
  <si>
    <t>213 2.02.45424.14.0000.150</t>
  </si>
  <si>
    <t>213 2.02.49999.14.0000.150</t>
  </si>
  <si>
    <t>Иные межбюджетные трансферты на проведение работ по уничтожению борщевика Сосновского</t>
  </si>
  <si>
    <t>Иные межбюджетные трансферты на стимулирование целевого обучения в рамках соответствующей предметной области для муниципальных общеобразовательных организаций</t>
  </si>
  <si>
    <t>Субсидии бюджетам муниципальных округов на организацию и обеспечение бесплатным горячим питанием обучающихся, получающих начальное общее образование в муниципальных образовательных организациях</t>
  </si>
  <si>
    <t xml:space="preserve">Уточненный план </t>
  </si>
  <si>
    <t>Исполнено на 01.07.2022г.</t>
  </si>
  <si>
    <t>Исполнение безвозмездных поступлений на 01.07.2022 года</t>
  </si>
  <si>
    <t>Итого</t>
  </si>
  <si>
    <t>211 2.07.04050.14.0000.150</t>
  </si>
  <si>
    <t>Прочие безвозмездные поступления в бюджеты муниципальных округов</t>
  </si>
  <si>
    <t>213 2.02.10000.00.0000.150</t>
  </si>
  <si>
    <t>Дотации бюджетам бюджетной системы Российской Федерации</t>
  </si>
  <si>
    <t>213 2.02.19999.14.0000.150</t>
  </si>
  <si>
    <t>Прочие дотации бюджетам муниципальных округов</t>
  </si>
  <si>
    <t>213 2.02.25576.14.0000.150</t>
  </si>
  <si>
    <t xml:space="preserve"> Субсидии бюджетам муниципальных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</si>
  <si>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Субсидии бюджетам муниципальных образований Калининградской области из областного бюджета за счет средств резервного фонда Правительства Калининградской области на обеспечение присмотра и ухода за детьми, осваивающими образовательные программы</t>
  </si>
  <si>
    <t xml:space="preserve"> 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 (муниципальных округов)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</si>
  <si>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</si>
  <si>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Межбюджетные трансферты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</si>
  <si>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213 2.02.45519.14.0000.150</t>
  </si>
  <si>
    <t>Межбюджетные трансферты, передаваемые бюджетам муниципальных округов на поддержку отрасли культуры</t>
  </si>
  <si>
    <t xml:space="preserve"> Иные межбюджетные трансферты на поддержку учреждений клубного типа, библиотек, музеев и работников указанных учреждений</t>
  </si>
  <si>
    <t>213 2.19.00000.00.0000.000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</si>
  <si>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</si>
  <si>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Единовременные денежные выплаты за счет средств резервного фонда Правительства Калининградской области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</si>
  <si>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</si>
  <si>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</si>
  <si>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муниципальных округов на осуществление мероприятий за счет остатков неиспользованных бюджетных ассигнований прошлых лет, предоставленных на осуществление капитальных вложений в объекты капитального строительства (Реконструкция очистных сооружений в пос. Рыбачий Зеленоградского района, Калининградской области")</t>
  </si>
  <si>
    <t xml:space="preserve"> Субсидии бюджетам муниципальных округов на осуществление мероприятий за счет остатков неиспользованных бюджетных ассигнований прошлых лет, предоставленных на осуществление капитальных вложений в объекты капитального строительства государственной (муниципальной) собственности (Межпоселковый газопровод высокого давления от ГРС Калининград-2, через поселки Кузнецкое, Волошино, Куликово, Зеленый Гай, с установкой ШРП (4 шт.) до ГРС Светлогорск I и II этапы)</t>
  </si>
  <si>
    <t>Субсидии бюджетам муниципальных округов на софинансирование капитальных вложений в объекты муниципальной собственности (Разработка проектной и рабочей документации по объекту "Газификация пос. Кострово, пос. Логвино Зеленоградского района")</t>
  </si>
  <si>
    <t>Субсидии бюджетам муниципальных округов на софинансирование капитальных вложений в объекты муниципальной собственности (строительство объекта "Межпоселковый газопровод высокого давления от ГРС Калинниград-2, через поселки Кузнецкое, Волошино, Куликово, Зеленый Гай, с установкой ШРП (4 шт.) до ГРС Светлогорск I и II этапы")</t>
  </si>
  <si>
    <t xml:space="preserve"> Субсидии бюджетам муниципальных округов на 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 (Ремонт дорожного покрытия по ул. Молодежная в пос. Горбатовка Зеленградского района Калининградской области)</t>
  </si>
  <si>
    <t>Субсидии бюджетам муниципальных округов на техническое оснащение муниципальных музеев</t>
  </si>
  <si>
    <t>Субсидии бюджетам муниципальных округов на реализацию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</t>
  </si>
  <si>
    <t>Субсидии бюджетам муниципальных округов на поддержку муниципальных программ формирования современной городской среды на дворовые территории</t>
  </si>
  <si>
    <t xml:space="preserve"> Субсидии бюджетам муниципальных округов на содержание морских пляжей в границах муниципального образования</t>
  </si>
  <si>
    <t xml:space="preserve"> Субсидии бюджетам муниципальных округов на обеспечение бесплатной перевозки обучающихся к муниципальным общеобразовательным учреждениям</t>
  </si>
  <si>
    <t>Субсидии бюджетам муниципальных округов на решение вопросов местного значения в сфере жилищно-коммунального хозяйства (ПКД)</t>
  </si>
  <si>
    <t>Субсидии бюджетам муниципальных округов из областного бюджета местным бюджетам на поддержку муниципальных газет</t>
  </si>
  <si>
    <t>Субсидии бюджетам муниципальных округов на софинансирование расходов, возникающих при реализации персонифицированного финансирования дополнительного образования детей</t>
  </si>
  <si>
    <t xml:space="preserve"> Субсидии бюджетам муниципальных округов на укрепление материально-технической базы муниципальных учреждений культуры, включая капитальный и текущий ремонт зданий муниципальных учреждений культуры, в том числе в сельской местности</t>
  </si>
  <si>
    <t xml:space="preserve"> Субсидии бюджетам муниципальных округов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</si>
  <si>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Субсидии бюджетам муниципальных округов на капитальный ремонт и устройство спортивных объектов муниципальной собственности</t>
  </si>
  <si>
    <t>Субсидии бюджетам муниципальных округов на обеспечение в срок до 31 декабря 2022 года санитарно-противоэпидемических мероприятий в муниципальных образовательных организациях</t>
  </si>
  <si>
    <t>Субсидии бюджетам муниципальных округов на решение вопросов местного значения в сфере жилищно-коммунального хозяйства (Благоустройство береговой территории на побережье Балтийского моря в районе велодорожки на участке от р.Алейка до западной части г.Зеленоградска )</t>
  </si>
  <si>
    <t xml:space="preserve"> Субсидии бюджетам муниципальных округов на обеспечение мероприятий по организации теплоснабжения, водоснабжения, водоотведения</t>
  </si>
  <si>
    <t>Субсидии бюджетам муниципальных округов на создание условий для отдыха и рекреации в муниципальных образованиях Калининградской области (благоустройство КАУПа)</t>
  </si>
  <si>
    <t>Субсидии бюджетам муниципальных округов на озеленение территории дюн от западной части г. Зеленоградска до реки Алейки</t>
  </si>
  <si>
    <t>Субвенции бюджетам муниципальных округов на обеспечение исполнительного органа муниципальной власти за счет переданных полномочий на руководство по организации и осуществлению опеки и попечительству над совершеннолетними гражданами</t>
  </si>
  <si>
    <t>Субвенции бюджетам муниципальных округов на осуществление полномочий КО в сфере социальной поддержки населения в части деятельности органов управления</t>
  </si>
  <si>
    <t>Субвенции бюджетам муниципальных округов на осуществление полномочий Калининградской области в сфере сельскохозяйственного производства в части деятельности органов управления</t>
  </si>
  <si>
    <t xml:space="preserve"> Субвенции бюджетам муниципальных округов на обеспечение государственных гарантий реализации прав на получение беплатного начального общего, основного общего, среднего общего образования</t>
  </si>
  <si>
    <t>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образования</t>
  </si>
  <si>
    <t>Субвенции бюджетам муниципальных округов на обеспечение исполнительного органа муниципальной власти за счет переданных полномочий на руководство по организации и осуществлению опеки и попечительству над несовершеннолетними детьми</t>
  </si>
  <si>
    <t>Субвенции бюджетам муниципальных округов на обеспечение полномочий Калининградской области по социальному обслуживанию граждан пожилого возраста и инвалидов</t>
  </si>
  <si>
    <t>Субвенции бюджетам муниципальных округов на осуществление полномочий Калининградской области по предоставлению мер социальной поддержки в сфере организации отдыха детей в Калининградской области</t>
  </si>
  <si>
    <t>Субвенции бюджетам муниципальных округов на осуществление полномочий Калининградской области в сфере организации работы комиссий по делам несовершеннолетних</t>
  </si>
  <si>
    <t>Субвенции бюджетам муниципальных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</si>
  <si>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>Субвенции бюджетам муниципальных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</si>
  <si>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бюджетам муниципальных округов на обеспечение питанием и страхованием жизни и здоровья детей в возрасте от 6 до 18 лет в муниципальных лагерях с дневным пребыванием</t>
  </si>
  <si>
    <t>Субвенции бюджетам муниципальных округов на осуществление полномочий по государственной поддержке сельскогохозяйственного производства</t>
  </si>
  <si>
    <t>Субвенции бюджетам муниципальных округов на содержание детей-сирот и детей, оставшихся без попечения родителей, переданных на воспитание под опеку (попечительство) , в приемные и патронатные семьи, а также выплаты вознаграждения приемным и патронатным</t>
  </si>
  <si>
    <t xml:space="preserve"> 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</si>
  <si>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 на стимулирование трудоустройства молодых специалистов, впервые получивших высшее профессиональное образование в области соответствующей преподаваемому предмету, в муниципальные общеобразовательные организации</t>
  </si>
  <si>
    <r>
      <rPr>
        <b/>
        <sz val="9"/>
        <rFont val="Times New Roman"/>
        <family val="1"/>
        <charset val="204"/>
      </rPr>
      <t xml:space="preserve">Приложение №2   </t>
    </r>
    <r>
      <rPr>
        <sz val="9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МО                                                                                                                                                                                                                                  "Зеленоградский муниципальный округ Калининградской области"                                                                                                                                                                                                                                                            от " 29 " июля  2022г. №2167                                                                  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</si>
</sst>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7" x14ac:knownFonts="1">
    <font>
      <sz val="10"/>
      <name val="Arial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Alignment="1">
      <alignment horizontal="right" wrapText="1"/>
    </xf>
    <xf numFmtId="0" fontId="2" fillId="0" borderId="0" xfId="0" applyFont="1"/>
    <xf numFmtId="0" fontId="4" fillId="0" borderId="0" xfId="0" applyFont="1" applyBorder="1" applyAlignment="1" applyProtection="1"/>
    <xf numFmtId="49" fontId="3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right"/>
    </xf>
    <xf numFmtId="4" fontId="2" fillId="0" borderId="0" xfId="0" applyNumberFormat="1" applyFont="1"/>
    <xf numFmtId="49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Border="1" applyAlignment="1" applyProtection="1">
      <alignment horizontal="right" wrapText="1"/>
    </xf>
    <xf numFmtId="0" fontId="5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70"/>
  <sheetViews>
    <sheetView showGridLines="0" tabSelected="1" zoomScale="75" zoomScaleNormal="75" workbookViewId="0">
      <selection activeCell="K10" sqref="K10"/>
    </sheetView>
  </sheetViews>
  <sheetFormatPr defaultColWidth="8.85546875" defaultRowHeight="12.75" customHeight="1" outlineLevelRow="7" x14ac:dyDescent="0.2"/>
  <cols>
    <col min="1" max="1" width="31.28515625" style="3" customWidth="1"/>
    <col min="2" max="2" width="43.28515625" style="3" customWidth="1"/>
    <col min="3" max="4" width="15.42578125" style="3" customWidth="1"/>
    <col min="5" max="5" width="9.140625" style="3" customWidth="1"/>
    <col min="6" max="6" width="15.28515625" style="3" customWidth="1"/>
    <col min="7" max="7" width="9.140625" style="3" customWidth="1"/>
    <col min="8" max="16384" width="8.85546875" style="3"/>
  </cols>
  <sheetData>
    <row r="1" spans="1:8" ht="81.75" customHeight="1" x14ac:dyDescent="0.2">
      <c r="A1" s="1"/>
      <c r="B1" s="1"/>
      <c r="C1" s="20" t="s">
        <v>101</v>
      </c>
      <c r="D1" s="21"/>
      <c r="E1" s="2"/>
    </row>
    <row r="2" spans="1:8" ht="24" customHeight="1" x14ac:dyDescent="0.25">
      <c r="A2" s="18" t="s">
        <v>42</v>
      </c>
      <c r="B2" s="19"/>
      <c r="C2" s="19"/>
      <c r="D2" s="19"/>
    </row>
    <row r="3" spans="1:8" ht="16.149999999999999" customHeight="1" x14ac:dyDescent="0.25">
      <c r="A3" s="4"/>
      <c r="B3" s="4"/>
      <c r="C3" s="4"/>
      <c r="D3" s="6" t="s">
        <v>12</v>
      </c>
      <c r="E3" s="1"/>
      <c r="F3" s="1"/>
      <c r="G3" s="1"/>
    </row>
    <row r="4" spans="1:8" ht="47.25" x14ac:dyDescent="0.2">
      <c r="A4" s="5" t="s">
        <v>0</v>
      </c>
      <c r="B4" s="5" t="s">
        <v>1</v>
      </c>
      <c r="C4" s="5" t="s">
        <v>40</v>
      </c>
      <c r="D4" s="5" t="s">
        <v>41</v>
      </c>
    </row>
    <row r="5" spans="1:8" ht="15.75" x14ac:dyDescent="0.25">
      <c r="A5" s="8" t="s">
        <v>43</v>
      </c>
      <c r="B5" s="9"/>
      <c r="C5" s="10">
        <f>C6+C9</f>
        <v>1201393.92</v>
      </c>
      <c r="D5" s="10">
        <f>D6+D9</f>
        <v>533453.88</v>
      </c>
    </row>
    <row r="6" spans="1:8" ht="15.75" x14ac:dyDescent="0.2">
      <c r="A6" s="11" t="s">
        <v>13</v>
      </c>
      <c r="B6" s="12" t="s">
        <v>2</v>
      </c>
      <c r="C6" s="13">
        <v>0</v>
      </c>
      <c r="D6" s="13">
        <v>613.38</v>
      </c>
      <c r="F6" s="7"/>
    </row>
    <row r="7" spans="1:8" ht="47.25" outlineLevel="3" x14ac:dyDescent="0.2">
      <c r="A7" s="14" t="s">
        <v>14</v>
      </c>
      <c r="B7" s="15" t="s">
        <v>3</v>
      </c>
      <c r="C7" s="16">
        <v>0</v>
      </c>
      <c r="D7" s="16">
        <v>113.38</v>
      </c>
    </row>
    <row r="8" spans="1:8" ht="46.15" customHeight="1" x14ac:dyDescent="0.2">
      <c r="A8" s="14" t="s">
        <v>44</v>
      </c>
      <c r="B8" s="15" t="s">
        <v>45</v>
      </c>
      <c r="C8" s="16">
        <v>0</v>
      </c>
      <c r="D8" s="16">
        <v>500</v>
      </c>
    </row>
    <row r="9" spans="1:8" ht="40.15" customHeight="1" outlineLevel="2" x14ac:dyDescent="0.2">
      <c r="A9" s="11" t="s">
        <v>15</v>
      </c>
      <c r="B9" s="12" t="s">
        <v>2</v>
      </c>
      <c r="C9" s="13">
        <v>1201393.92</v>
      </c>
      <c r="D9" s="13">
        <f>D10+D12+D43+D61+D70</f>
        <v>532840.5</v>
      </c>
      <c r="F9" s="7"/>
      <c r="G9" s="7"/>
      <c r="H9" s="7"/>
    </row>
    <row r="10" spans="1:8" ht="40.9" customHeight="1" outlineLevel="7" x14ac:dyDescent="0.2">
      <c r="A10" s="11" t="s">
        <v>46</v>
      </c>
      <c r="B10" s="12" t="s">
        <v>47</v>
      </c>
      <c r="C10" s="13">
        <v>12932</v>
      </c>
      <c r="D10" s="13">
        <v>12932</v>
      </c>
    </row>
    <row r="11" spans="1:8" ht="38.450000000000003" customHeight="1" outlineLevel="4" x14ac:dyDescent="0.2">
      <c r="A11" s="14" t="s">
        <v>48</v>
      </c>
      <c r="B11" s="15" t="s">
        <v>49</v>
      </c>
      <c r="C11" s="16">
        <v>12932</v>
      </c>
      <c r="D11" s="16">
        <v>12932</v>
      </c>
    </row>
    <row r="12" spans="1:8" ht="61.15" customHeight="1" outlineLevel="7" x14ac:dyDescent="0.2">
      <c r="A12" s="11" t="s">
        <v>16</v>
      </c>
      <c r="B12" s="12" t="s">
        <v>4</v>
      </c>
      <c r="C12" s="13">
        <f>SUM(C13:C42)</f>
        <v>642004.93000000017</v>
      </c>
      <c r="D12" s="13">
        <f>SUM(D13:D42)</f>
        <v>322216.54000000004</v>
      </c>
    </row>
    <row r="13" spans="1:8" ht="157.5" outlineLevel="7" x14ac:dyDescent="0.2">
      <c r="A13" s="14" t="s">
        <v>17</v>
      </c>
      <c r="B13" s="17" t="s">
        <v>68</v>
      </c>
      <c r="C13" s="16">
        <v>2970</v>
      </c>
      <c r="D13" s="16">
        <v>0</v>
      </c>
    </row>
    <row r="14" spans="1:8" ht="157.5" outlineLevel="7" x14ac:dyDescent="0.2">
      <c r="A14" s="14" t="s">
        <v>18</v>
      </c>
      <c r="B14" s="17" t="s">
        <v>67</v>
      </c>
      <c r="C14" s="16">
        <v>333977.8</v>
      </c>
      <c r="D14" s="16">
        <v>160274.93</v>
      </c>
    </row>
    <row r="15" spans="1:8" ht="126" outlineLevel="7" x14ac:dyDescent="0.2">
      <c r="A15" s="14" t="s">
        <v>18</v>
      </c>
      <c r="B15" s="17" t="s">
        <v>66</v>
      </c>
      <c r="C15" s="16">
        <v>3575.63</v>
      </c>
      <c r="D15" s="16">
        <v>0</v>
      </c>
    </row>
    <row r="16" spans="1:8" ht="220.5" outlineLevel="4" x14ac:dyDescent="0.2">
      <c r="A16" s="14" t="s">
        <v>18</v>
      </c>
      <c r="B16" s="17" t="s">
        <v>65</v>
      </c>
      <c r="C16" s="16">
        <v>128524.49</v>
      </c>
      <c r="D16" s="16">
        <v>128524.4</v>
      </c>
    </row>
    <row r="17" spans="1:4" ht="153" customHeight="1" outlineLevel="7" x14ac:dyDescent="0.2">
      <c r="A17" s="14" t="s">
        <v>18</v>
      </c>
      <c r="B17" s="17" t="s">
        <v>64</v>
      </c>
      <c r="C17" s="16">
        <v>2439.69</v>
      </c>
      <c r="D17" s="16">
        <v>0</v>
      </c>
    </row>
    <row r="18" spans="1:4" ht="110.25" outlineLevel="7" x14ac:dyDescent="0.2">
      <c r="A18" s="14" t="s">
        <v>19</v>
      </c>
      <c r="B18" s="15" t="s">
        <v>5</v>
      </c>
      <c r="C18" s="16">
        <f>1122.91+34.74</f>
        <v>1157.6500000000001</v>
      </c>
      <c r="D18" s="16">
        <f>85.55+2.65</f>
        <v>88.2</v>
      </c>
    </row>
    <row r="19" spans="1:4" ht="115.9" customHeight="1" outlineLevel="7" x14ac:dyDescent="0.2">
      <c r="A19" s="14" t="s">
        <v>20</v>
      </c>
      <c r="B19" s="15" t="s">
        <v>6</v>
      </c>
      <c r="C19" s="16">
        <f>16991.26+3236.43</f>
        <v>20227.689999999999</v>
      </c>
      <c r="D19" s="16">
        <f>9265.84+1764.92</f>
        <v>11030.76</v>
      </c>
    </row>
    <row r="20" spans="1:4" ht="94.9" customHeight="1" outlineLevel="7" x14ac:dyDescent="0.2">
      <c r="A20" s="14" t="s">
        <v>21</v>
      </c>
      <c r="B20" s="15" t="s">
        <v>7</v>
      </c>
      <c r="C20" s="16">
        <f>274.75+52.33</f>
        <v>327.08</v>
      </c>
      <c r="D20" s="16">
        <v>0</v>
      </c>
    </row>
    <row r="21" spans="1:4" ht="123.6" customHeight="1" outlineLevel="7" x14ac:dyDescent="0.2">
      <c r="A21" s="14" t="s">
        <v>22</v>
      </c>
      <c r="B21" s="17" t="s">
        <v>63</v>
      </c>
      <c r="C21" s="16">
        <v>148.24</v>
      </c>
      <c r="D21" s="16">
        <v>0</v>
      </c>
    </row>
    <row r="22" spans="1:4" ht="56.45" customHeight="1" outlineLevel="7" x14ac:dyDescent="0.2">
      <c r="A22" s="14" t="s">
        <v>23</v>
      </c>
      <c r="B22" s="15" t="s">
        <v>62</v>
      </c>
      <c r="C22" s="16">
        <f>386.99+973.81</f>
        <v>1360.8</v>
      </c>
      <c r="D22" s="16">
        <f>214.99+541.01</f>
        <v>756</v>
      </c>
    </row>
    <row r="23" spans="1:4" ht="54" customHeight="1" outlineLevel="4" x14ac:dyDescent="0.2">
      <c r="A23" s="14" t="s">
        <v>24</v>
      </c>
      <c r="B23" s="15" t="s">
        <v>8</v>
      </c>
      <c r="C23" s="16">
        <f>187.14+120.89</f>
        <v>308.02999999999997</v>
      </c>
      <c r="D23" s="16">
        <f>187.14+120.89</f>
        <v>308.02999999999997</v>
      </c>
    </row>
    <row r="24" spans="1:4" ht="120" customHeight="1" outlineLevel="4" x14ac:dyDescent="0.2">
      <c r="A24" s="14" t="s">
        <v>50</v>
      </c>
      <c r="B24" s="17" t="s">
        <v>51</v>
      </c>
      <c r="C24" s="16">
        <f>4582.6+141.76</f>
        <v>4724.3600000000006</v>
      </c>
      <c r="D24" s="16">
        <v>0</v>
      </c>
    </row>
    <row r="25" spans="1:4" ht="46.15" customHeight="1" outlineLevel="7" x14ac:dyDescent="0.2">
      <c r="A25" s="14" t="s">
        <v>25</v>
      </c>
      <c r="B25" s="15" t="s">
        <v>69</v>
      </c>
      <c r="C25" s="16">
        <f>2629.25+138.38</f>
        <v>2767.63</v>
      </c>
      <c r="D25" s="16">
        <v>0</v>
      </c>
    </row>
    <row r="26" spans="1:4" ht="186.6" customHeight="1" outlineLevel="7" x14ac:dyDescent="0.2">
      <c r="A26" s="14" t="s">
        <v>26</v>
      </c>
      <c r="B26" s="17" t="s">
        <v>70</v>
      </c>
      <c r="C26" s="16">
        <v>6425.9</v>
      </c>
      <c r="D26" s="16">
        <v>0</v>
      </c>
    </row>
    <row r="27" spans="1:4" ht="84" customHeight="1" outlineLevel="7" x14ac:dyDescent="0.2">
      <c r="A27" s="14" t="s">
        <v>26</v>
      </c>
      <c r="B27" s="15" t="s">
        <v>71</v>
      </c>
      <c r="C27" s="16">
        <v>2300</v>
      </c>
      <c r="D27" s="16">
        <v>0</v>
      </c>
    </row>
    <row r="28" spans="1:4" ht="66.599999999999994" customHeight="1" outlineLevel="7" x14ac:dyDescent="0.2">
      <c r="A28" s="14" t="s">
        <v>26</v>
      </c>
      <c r="B28" s="15" t="s">
        <v>72</v>
      </c>
      <c r="C28" s="16">
        <v>2000</v>
      </c>
      <c r="D28" s="16">
        <v>2000</v>
      </c>
    </row>
    <row r="29" spans="1:4" ht="73.900000000000006" customHeight="1" outlineLevel="7" x14ac:dyDescent="0.2">
      <c r="A29" s="14" t="s">
        <v>26</v>
      </c>
      <c r="B29" s="15" t="s">
        <v>73</v>
      </c>
      <c r="C29" s="16">
        <v>4651</v>
      </c>
      <c r="D29" s="16">
        <v>3548.9</v>
      </c>
    </row>
    <row r="30" spans="1:4" ht="54" customHeight="1" outlineLevel="7" x14ac:dyDescent="0.2">
      <c r="A30" s="14" t="s">
        <v>26</v>
      </c>
      <c r="B30" s="15" t="s">
        <v>74</v>
      </c>
      <c r="C30" s="16">
        <v>33654.53</v>
      </c>
      <c r="D30" s="16">
        <v>163.46</v>
      </c>
    </row>
    <row r="31" spans="1:4" ht="53.45" customHeight="1" outlineLevel="7" x14ac:dyDescent="0.2">
      <c r="A31" s="14" t="s">
        <v>26</v>
      </c>
      <c r="B31" s="15" t="s">
        <v>75</v>
      </c>
      <c r="C31" s="16">
        <v>848.16</v>
      </c>
      <c r="D31" s="16">
        <v>848.16</v>
      </c>
    </row>
    <row r="32" spans="1:4" ht="78.75" outlineLevel="7" x14ac:dyDescent="0.2">
      <c r="A32" s="14" t="s">
        <v>26</v>
      </c>
      <c r="B32" s="15" t="s">
        <v>76</v>
      </c>
      <c r="C32" s="16">
        <v>780</v>
      </c>
      <c r="D32" s="16">
        <v>194.39</v>
      </c>
    </row>
    <row r="33" spans="1:6" ht="110.25" outlineLevel="7" x14ac:dyDescent="0.2">
      <c r="A33" s="14" t="s">
        <v>26</v>
      </c>
      <c r="B33" s="17" t="s">
        <v>77</v>
      </c>
      <c r="C33" s="16">
        <v>12664.31</v>
      </c>
      <c r="D33" s="16">
        <v>0</v>
      </c>
    </row>
    <row r="34" spans="1:6" ht="94.5" outlineLevel="7" x14ac:dyDescent="0.2">
      <c r="A34" s="14" t="s">
        <v>26</v>
      </c>
      <c r="B34" s="15" t="s">
        <v>78</v>
      </c>
      <c r="C34" s="16">
        <v>2883</v>
      </c>
      <c r="D34" s="16">
        <v>1393.11</v>
      </c>
    </row>
    <row r="35" spans="1:6" ht="94.5" outlineLevel="7" x14ac:dyDescent="0.2">
      <c r="A35" s="14" t="s">
        <v>26</v>
      </c>
      <c r="B35" s="17" t="s">
        <v>39</v>
      </c>
      <c r="C35" s="16">
        <v>968.02</v>
      </c>
      <c r="D35" s="16">
        <v>560.38</v>
      </c>
    </row>
    <row r="36" spans="1:6" ht="61.15" customHeight="1" outlineLevel="7" x14ac:dyDescent="0.2">
      <c r="A36" s="14" t="s">
        <v>26</v>
      </c>
      <c r="B36" s="15" t="s">
        <v>79</v>
      </c>
      <c r="C36" s="16">
        <v>3234</v>
      </c>
      <c r="D36" s="16">
        <v>0</v>
      </c>
    </row>
    <row r="37" spans="1:6" ht="97.9" customHeight="1" outlineLevel="7" x14ac:dyDescent="0.2">
      <c r="A37" s="14" t="s">
        <v>26</v>
      </c>
      <c r="B37" s="15" t="s">
        <v>80</v>
      </c>
      <c r="C37" s="16">
        <f>131.1+106.73</f>
        <v>237.82999999999998</v>
      </c>
      <c r="D37" s="16">
        <f>131.1+106.73</f>
        <v>237.82999999999998</v>
      </c>
    </row>
    <row r="38" spans="1:6" ht="126" outlineLevel="7" x14ac:dyDescent="0.2">
      <c r="A38" s="14" t="s">
        <v>26</v>
      </c>
      <c r="B38" s="17" t="s">
        <v>81</v>
      </c>
      <c r="C38" s="16">
        <v>29700</v>
      </c>
      <c r="D38" s="16">
        <v>0</v>
      </c>
    </row>
    <row r="39" spans="1:6" ht="63" outlineLevel="7" x14ac:dyDescent="0.2">
      <c r="A39" s="14" t="s">
        <v>26</v>
      </c>
      <c r="B39" s="15" t="s">
        <v>82</v>
      </c>
      <c r="C39" s="16">
        <f>6012.28+3979.98+2000</f>
        <v>11992.26</v>
      </c>
      <c r="D39" s="16">
        <f>6012.28+3979.98+2000</f>
        <v>11992.26</v>
      </c>
    </row>
    <row r="40" spans="1:6" ht="79.150000000000006" customHeight="1" outlineLevel="7" x14ac:dyDescent="0.2">
      <c r="A40" s="14" t="s">
        <v>26</v>
      </c>
      <c r="B40" s="15" t="s">
        <v>83</v>
      </c>
      <c r="C40" s="16">
        <v>4500</v>
      </c>
      <c r="D40" s="16">
        <v>0</v>
      </c>
    </row>
    <row r="41" spans="1:6" ht="140.44999999999999" customHeight="1" outlineLevel="2" x14ac:dyDescent="0.2">
      <c r="A41" s="14" t="s">
        <v>26</v>
      </c>
      <c r="B41" s="17" t="s">
        <v>52</v>
      </c>
      <c r="C41" s="16">
        <v>2218.3000000000002</v>
      </c>
      <c r="D41" s="16">
        <v>295.73</v>
      </c>
    </row>
    <row r="42" spans="1:6" ht="63" customHeight="1" outlineLevel="4" x14ac:dyDescent="0.2">
      <c r="A42" s="14" t="s">
        <v>26</v>
      </c>
      <c r="B42" s="15" t="s">
        <v>84</v>
      </c>
      <c r="C42" s="16">
        <v>20438.53</v>
      </c>
      <c r="D42" s="16">
        <v>0</v>
      </c>
      <c r="F42" s="7"/>
    </row>
    <row r="43" spans="1:6" ht="45.6" customHeight="1" outlineLevel="7" x14ac:dyDescent="0.2">
      <c r="A43" s="11" t="s">
        <v>27</v>
      </c>
      <c r="B43" s="12" t="s">
        <v>9</v>
      </c>
      <c r="C43" s="13">
        <f>SUM(C44:C60)</f>
        <v>413123.13</v>
      </c>
      <c r="D43" s="13">
        <f>SUM(D44:D60)</f>
        <v>189536.02</v>
      </c>
    </row>
    <row r="44" spans="1:6" ht="110.25" outlineLevel="7" x14ac:dyDescent="0.2">
      <c r="A44" s="14" t="s">
        <v>28</v>
      </c>
      <c r="B44" s="15" t="s">
        <v>85</v>
      </c>
      <c r="C44" s="16">
        <v>257.72000000000003</v>
      </c>
      <c r="D44" s="16">
        <v>128.86000000000001</v>
      </c>
    </row>
    <row r="45" spans="1:6" ht="70.900000000000006" customHeight="1" outlineLevel="7" x14ac:dyDescent="0.2">
      <c r="A45" s="14" t="s">
        <v>28</v>
      </c>
      <c r="B45" s="15" t="s">
        <v>86</v>
      </c>
      <c r="C45" s="16">
        <v>3720.89</v>
      </c>
      <c r="D45" s="16">
        <v>1860.44</v>
      </c>
    </row>
    <row r="46" spans="1:6" ht="87" customHeight="1" outlineLevel="7" x14ac:dyDescent="0.2">
      <c r="A46" s="14" t="s">
        <v>28</v>
      </c>
      <c r="B46" s="15" t="s">
        <v>87</v>
      </c>
      <c r="C46" s="16">
        <v>3200</v>
      </c>
      <c r="D46" s="16">
        <v>1800</v>
      </c>
    </row>
    <row r="47" spans="1:6" ht="95.45" customHeight="1" outlineLevel="7" x14ac:dyDescent="0.2">
      <c r="A47" s="14" t="s">
        <v>28</v>
      </c>
      <c r="B47" s="15" t="s">
        <v>88</v>
      </c>
      <c r="C47" s="16">
        <v>198669.91</v>
      </c>
      <c r="D47" s="16">
        <v>115553.95</v>
      </c>
    </row>
    <row r="48" spans="1:6" ht="84.6" customHeight="1" outlineLevel="7" x14ac:dyDescent="0.2">
      <c r="A48" s="14" t="s">
        <v>28</v>
      </c>
      <c r="B48" s="15" t="s">
        <v>89</v>
      </c>
      <c r="C48" s="16">
        <v>148214.10999999999</v>
      </c>
      <c r="D48" s="16">
        <v>52956.44</v>
      </c>
    </row>
    <row r="49" spans="1:4" ht="110.25" outlineLevel="7" x14ac:dyDescent="0.2">
      <c r="A49" s="14" t="s">
        <v>28</v>
      </c>
      <c r="B49" s="15" t="s">
        <v>90</v>
      </c>
      <c r="C49" s="16">
        <v>2624.67</v>
      </c>
      <c r="D49" s="16">
        <v>1312.33</v>
      </c>
    </row>
    <row r="50" spans="1:4" ht="78.75" outlineLevel="7" x14ac:dyDescent="0.2">
      <c r="A50" s="14" t="s">
        <v>28</v>
      </c>
      <c r="B50" s="15" t="s">
        <v>91</v>
      </c>
      <c r="C50" s="16">
        <f>4735.91+410.33</f>
        <v>5146.24</v>
      </c>
      <c r="D50" s="16">
        <f>2367.96+205.16</f>
        <v>2573.12</v>
      </c>
    </row>
    <row r="51" spans="1:4" ht="94.5" outlineLevel="7" x14ac:dyDescent="0.2">
      <c r="A51" s="14" t="s">
        <v>28</v>
      </c>
      <c r="B51" s="15" t="s">
        <v>92</v>
      </c>
      <c r="C51" s="16">
        <v>1948.86</v>
      </c>
      <c r="D51" s="16">
        <v>0</v>
      </c>
    </row>
    <row r="52" spans="1:4" ht="78.75" outlineLevel="7" x14ac:dyDescent="0.2">
      <c r="A52" s="14" t="s">
        <v>28</v>
      </c>
      <c r="B52" s="15" t="s">
        <v>93</v>
      </c>
      <c r="C52" s="16">
        <v>1105</v>
      </c>
      <c r="D52" s="16">
        <v>552.5</v>
      </c>
    </row>
    <row r="53" spans="1:4" ht="110.25" outlineLevel="7" x14ac:dyDescent="0.2">
      <c r="A53" s="14" t="s">
        <v>28</v>
      </c>
      <c r="B53" s="15" t="s">
        <v>94</v>
      </c>
      <c r="C53" s="16">
        <v>0.31</v>
      </c>
      <c r="D53" s="16">
        <v>0.31</v>
      </c>
    </row>
    <row r="54" spans="1:4" ht="136.9" customHeight="1" outlineLevel="7" x14ac:dyDescent="0.2">
      <c r="A54" s="14" t="s">
        <v>28</v>
      </c>
      <c r="B54" s="17" t="s">
        <v>95</v>
      </c>
      <c r="C54" s="16">
        <v>8900.51</v>
      </c>
      <c r="D54" s="16">
        <v>2444.08</v>
      </c>
    </row>
    <row r="55" spans="1:4" ht="91.9" customHeight="1" outlineLevel="7" x14ac:dyDescent="0.2">
      <c r="A55" s="14" t="s">
        <v>28</v>
      </c>
      <c r="B55" s="15" t="s">
        <v>96</v>
      </c>
      <c r="C55" s="16">
        <v>6854.21</v>
      </c>
      <c r="D55" s="16">
        <v>5280.01</v>
      </c>
    </row>
    <row r="56" spans="1:4" ht="81.599999999999994" customHeight="1" outlineLevel="7" x14ac:dyDescent="0.2">
      <c r="A56" s="14" t="s">
        <v>28</v>
      </c>
      <c r="B56" s="15" t="s">
        <v>97</v>
      </c>
      <c r="C56" s="16">
        <v>20500</v>
      </c>
      <c r="D56" s="16">
        <v>0</v>
      </c>
    </row>
    <row r="57" spans="1:4" ht="133.9" customHeight="1" outlineLevel="7" x14ac:dyDescent="0.2">
      <c r="A57" s="14" t="s">
        <v>29</v>
      </c>
      <c r="B57" s="17" t="s">
        <v>98</v>
      </c>
      <c r="C57" s="16">
        <v>9952.5</v>
      </c>
      <c r="D57" s="16">
        <v>4460.96</v>
      </c>
    </row>
    <row r="58" spans="1:4" ht="105.6" customHeight="1" outlineLevel="7" x14ac:dyDescent="0.2">
      <c r="A58" s="14" t="s">
        <v>30</v>
      </c>
      <c r="B58" s="17" t="s">
        <v>53</v>
      </c>
      <c r="C58" s="16">
        <v>1000</v>
      </c>
      <c r="D58" s="16">
        <v>198.92</v>
      </c>
    </row>
    <row r="59" spans="1:4" ht="94.5" outlineLevel="7" x14ac:dyDescent="0.2">
      <c r="A59" s="14" t="s">
        <v>31</v>
      </c>
      <c r="B59" s="17" t="s">
        <v>99</v>
      </c>
      <c r="C59" s="16">
        <v>131.19999999999999</v>
      </c>
      <c r="D59" s="16">
        <v>0</v>
      </c>
    </row>
    <row r="60" spans="1:4" ht="69.599999999999994" customHeight="1" outlineLevel="2" x14ac:dyDescent="0.2">
      <c r="A60" s="14" t="s">
        <v>32</v>
      </c>
      <c r="B60" s="15" t="s">
        <v>10</v>
      </c>
      <c r="C60" s="16">
        <v>897</v>
      </c>
      <c r="D60" s="16">
        <v>414.1</v>
      </c>
    </row>
    <row r="61" spans="1:4" ht="43.15" customHeight="1" outlineLevel="7" x14ac:dyDescent="0.2">
      <c r="A61" s="11" t="s">
        <v>33</v>
      </c>
      <c r="B61" s="12" t="s">
        <v>11</v>
      </c>
      <c r="C61" s="13">
        <f>SUM(C62:C69)</f>
        <v>133333.85</v>
      </c>
      <c r="D61" s="13">
        <f>SUM(D62:D69)</f>
        <v>14567.32</v>
      </c>
    </row>
    <row r="62" spans="1:4" ht="118.15" customHeight="1" outlineLevel="4" x14ac:dyDescent="0.2">
      <c r="A62" s="14" t="s">
        <v>34</v>
      </c>
      <c r="B62" s="17" t="s">
        <v>54</v>
      </c>
      <c r="C62" s="16">
        <v>11483.64</v>
      </c>
      <c r="D62" s="16">
        <v>5938.3</v>
      </c>
    </row>
    <row r="63" spans="1:4" ht="122.45" customHeight="1" outlineLevel="4" x14ac:dyDescent="0.2">
      <c r="A63" s="14" t="s">
        <v>35</v>
      </c>
      <c r="B63" s="17" t="s">
        <v>55</v>
      </c>
      <c r="C63" s="16">
        <v>100000</v>
      </c>
      <c r="D63" s="16">
        <v>0</v>
      </c>
    </row>
    <row r="64" spans="1:4" ht="78.599999999999994" customHeight="1" outlineLevel="7" x14ac:dyDescent="0.2">
      <c r="A64" s="14" t="s">
        <v>56</v>
      </c>
      <c r="B64" s="15" t="s">
        <v>57</v>
      </c>
      <c r="C64" s="16">
        <f>100+21.43</f>
        <v>121.43</v>
      </c>
      <c r="D64" s="16">
        <f>100+21.43</f>
        <v>121.43</v>
      </c>
    </row>
    <row r="65" spans="1:4" ht="130.15" customHeight="1" outlineLevel="7" x14ac:dyDescent="0.2">
      <c r="A65" s="14" t="s">
        <v>36</v>
      </c>
      <c r="B65" s="17" t="s">
        <v>100</v>
      </c>
      <c r="C65" s="16">
        <v>300</v>
      </c>
      <c r="D65" s="16">
        <v>0</v>
      </c>
    </row>
    <row r="66" spans="1:4" ht="99.6" customHeight="1" outlineLevel="7" x14ac:dyDescent="0.2">
      <c r="A66" s="14" t="s">
        <v>36</v>
      </c>
      <c r="B66" s="15" t="s">
        <v>38</v>
      </c>
      <c r="C66" s="16">
        <v>360</v>
      </c>
      <c r="D66" s="16">
        <v>180</v>
      </c>
    </row>
    <row r="67" spans="1:4" ht="57" customHeight="1" outlineLevel="3" x14ac:dyDescent="0.2">
      <c r="A67" s="14" t="s">
        <v>36</v>
      </c>
      <c r="B67" s="15" t="s">
        <v>37</v>
      </c>
      <c r="C67" s="16">
        <v>12404.44</v>
      </c>
      <c r="D67" s="16">
        <v>0</v>
      </c>
    </row>
    <row r="68" spans="1:4" ht="82.9" customHeight="1" x14ac:dyDescent="0.2">
      <c r="A68" s="14" t="s">
        <v>36</v>
      </c>
      <c r="B68" s="15" t="s">
        <v>61</v>
      </c>
      <c r="C68" s="16">
        <f>3257.6+4405.97+960.88</f>
        <v>8624.4499999999989</v>
      </c>
      <c r="D68" s="16">
        <f>3015.43+4351.28+960.88</f>
        <v>8327.5899999999983</v>
      </c>
    </row>
    <row r="69" spans="1:4" ht="69.599999999999994" customHeight="1" x14ac:dyDescent="0.2">
      <c r="A69" s="14" t="s">
        <v>36</v>
      </c>
      <c r="B69" s="15" t="s">
        <v>58</v>
      </c>
      <c r="C69" s="16">
        <v>39.89</v>
      </c>
      <c r="D69" s="16">
        <v>0</v>
      </c>
    </row>
    <row r="70" spans="1:4" ht="115.9" customHeight="1" x14ac:dyDescent="0.2">
      <c r="A70" s="11" t="s">
        <v>59</v>
      </c>
      <c r="B70" s="12" t="s">
        <v>60</v>
      </c>
      <c r="C70" s="13">
        <v>0</v>
      </c>
      <c r="D70" s="13">
        <v>-6411.38</v>
      </c>
    </row>
  </sheetData>
  <mergeCells count="2">
    <mergeCell ref="A2:D2"/>
    <mergeCell ref="C1:D1"/>
  </mergeCells>
  <pageMargins left="0.55118110236220474" right="0.15748031496062992" top="0.15748031496062992" bottom="0.35433070866141736" header="0.23622047244094491" footer="0.27559055118110237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ДЧБ</vt:lpstr>
      <vt:lpstr>ДЧБ!SIGN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rep:2.54.0.80</dc:description>
  <cp:lastModifiedBy>Admin</cp:lastModifiedBy>
  <cp:lastPrinted>2022-08-03T09:02:59Z</cp:lastPrinted>
  <dcterms:created xsi:type="dcterms:W3CDTF">2022-04-14T13:18:38Z</dcterms:created>
  <dcterms:modified xsi:type="dcterms:W3CDTF">2022-08-03T09:03:02Z</dcterms:modified>
</cp:coreProperties>
</file>