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6" windowHeight="12504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G63" i="1" l="1"/>
  <c r="E63" i="1"/>
  <c r="F63" i="1"/>
  <c r="G36" i="1"/>
  <c r="D38" i="1"/>
  <c r="G39" i="1" l="1"/>
  <c r="G35" i="1" l="1"/>
  <c r="G34" i="1" s="1"/>
  <c r="D40" i="1"/>
  <c r="J39" i="1"/>
  <c r="I39" i="1"/>
  <c r="F39" i="1"/>
  <c r="E39" i="1"/>
  <c r="D39" i="1" l="1"/>
  <c r="E9" i="1"/>
  <c r="E8" i="1" s="1"/>
  <c r="F9" i="1"/>
  <c r="F8" i="1" s="1"/>
  <c r="F7" i="1" s="1"/>
  <c r="G9" i="1"/>
  <c r="G8" i="1" s="1"/>
  <c r="G7" i="1" s="1"/>
  <c r="I9" i="1"/>
  <c r="I8" i="1" s="1"/>
  <c r="I7" i="1" s="1"/>
  <c r="J9" i="1"/>
  <c r="J8" i="1" s="1"/>
  <c r="J7" i="1" s="1"/>
  <c r="D10" i="1"/>
  <c r="D11" i="1"/>
  <c r="D12" i="1"/>
  <c r="D13" i="1"/>
  <c r="D14" i="1"/>
  <c r="D15" i="1"/>
  <c r="D16" i="1"/>
  <c r="E19" i="1"/>
  <c r="E18" i="1" s="1"/>
  <c r="F19" i="1"/>
  <c r="F18" i="1" s="1"/>
  <c r="F17" i="1" s="1"/>
  <c r="G19" i="1"/>
  <c r="G18" i="1" s="1"/>
  <c r="G17" i="1" s="1"/>
  <c r="I19" i="1"/>
  <c r="I18" i="1" s="1"/>
  <c r="I17" i="1" s="1"/>
  <c r="J19" i="1"/>
  <c r="J18" i="1" s="1"/>
  <c r="J17" i="1" s="1"/>
  <c r="D20" i="1"/>
  <c r="D21" i="1"/>
  <c r="D22" i="1"/>
  <c r="D23" i="1"/>
  <c r="D24" i="1"/>
  <c r="D25" i="1"/>
  <c r="E28" i="1"/>
  <c r="E27" i="1" s="1"/>
  <c r="F28" i="1"/>
  <c r="F27" i="1" s="1"/>
  <c r="G28" i="1"/>
  <c r="G27" i="1" s="1"/>
  <c r="I28" i="1"/>
  <c r="I27" i="1" s="1"/>
  <c r="J28" i="1"/>
  <c r="J27" i="1" s="1"/>
  <c r="D29" i="1"/>
  <c r="D30" i="1"/>
  <c r="D31" i="1"/>
  <c r="E32" i="1"/>
  <c r="F32" i="1"/>
  <c r="G32" i="1"/>
  <c r="I32" i="1"/>
  <c r="J32" i="1"/>
  <c r="D33" i="1"/>
  <c r="E34" i="1"/>
  <c r="E36" i="1"/>
  <c r="F36" i="1"/>
  <c r="F35" i="1" s="1"/>
  <c r="I36" i="1"/>
  <c r="J36" i="1"/>
  <c r="J35" i="1" s="1"/>
  <c r="J34" i="1" s="1"/>
  <c r="D37" i="1"/>
  <c r="E41" i="1"/>
  <c r="F41" i="1"/>
  <c r="G42" i="1"/>
  <c r="G41" i="1" s="1"/>
  <c r="I42" i="1"/>
  <c r="I41" i="1" s="1"/>
  <c r="J42" i="1"/>
  <c r="J41" i="1" s="1"/>
  <c r="D43" i="1"/>
  <c r="D44" i="1"/>
  <c r="D45" i="1"/>
  <c r="D46" i="1"/>
  <c r="D48" i="1"/>
  <c r="D49" i="1"/>
  <c r="D50" i="1"/>
  <c r="D51" i="1"/>
  <c r="D52" i="1"/>
  <c r="D53" i="1"/>
  <c r="D54" i="1"/>
  <c r="E55" i="1"/>
  <c r="F55" i="1"/>
  <c r="G55" i="1"/>
  <c r="J55" i="1"/>
  <c r="D56" i="1"/>
  <c r="D57" i="1"/>
  <c r="D59" i="1"/>
  <c r="E60" i="1"/>
  <c r="F60" i="1"/>
  <c r="G60" i="1"/>
  <c r="I60" i="1"/>
  <c r="I47" i="1" s="1"/>
  <c r="J60" i="1"/>
  <c r="D61" i="1"/>
  <c r="D62" i="1"/>
  <c r="I63" i="1"/>
  <c r="J63" i="1"/>
  <c r="D64" i="1"/>
  <c r="J47" i="1" l="1"/>
  <c r="G47" i="1"/>
  <c r="E47" i="1"/>
  <c r="I35" i="1"/>
  <c r="I34" i="1" s="1"/>
  <c r="I26" i="1"/>
  <c r="J26" i="1"/>
  <c r="D60" i="1"/>
  <c r="G26" i="1"/>
  <c r="D32" i="1"/>
  <c r="F26" i="1"/>
  <c r="F34" i="1"/>
  <c r="D18" i="1"/>
  <c r="E17" i="1"/>
  <c r="D17" i="1" s="1"/>
  <c r="E7" i="1"/>
  <c r="D8" i="1"/>
  <c r="D41" i="1"/>
  <c r="D27" i="1"/>
  <c r="E26" i="1"/>
  <c r="D42" i="1"/>
  <c r="D28" i="1"/>
  <c r="D19" i="1"/>
  <c r="D36" i="1"/>
  <c r="D9" i="1"/>
  <c r="D55" i="1"/>
  <c r="G6" i="1" l="1"/>
  <c r="E6" i="1"/>
  <c r="D35" i="1"/>
  <c r="D26" i="1"/>
  <c r="J6" i="1"/>
  <c r="I6" i="1"/>
  <c r="D34" i="1"/>
  <c r="D7" i="1"/>
  <c r="D63" i="1"/>
  <c r="F47" i="1"/>
  <c r="D47" i="1"/>
  <c r="F6" i="1"/>
  <c r="D6" i="1" l="1"/>
</calcChain>
</file>

<file path=xl/sharedStrings.xml><?xml version="1.0" encoding="utf-8"?>
<sst xmlns="http://schemas.openxmlformats.org/spreadsheetml/2006/main" count="153" uniqueCount="88">
  <si>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</si>
  <si>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</si>
  <si>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</si>
  <si>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</si>
  <si>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</si>
  <si>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</si>
  <si>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</si>
  <si>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Мероприятие 1 подпрограммы 1</t>
  </si>
  <si>
    <t>Мероприятие 1 подпрограммы 2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</si>
  <si>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</si>
  <si>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</si>
  <si>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</si>
  <si>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"Развитие культуры"</t>
  </si>
  <si>
    <t>Развитие культуры</t>
  </si>
  <si>
    <t>Мероприятие 2 подпрограммы 1</t>
  </si>
  <si>
    <t>Мероприятие 3 подпрограммы 1</t>
  </si>
  <si>
    <t>Мероприятие 4 подпрограммы 1</t>
  </si>
  <si>
    <t xml:space="preserve">Развитие и совершенствование библиотечной системы
</t>
  </si>
  <si>
    <t xml:space="preserve">Расходы на обеспечение деятельности (оказание услуг) учреждений культуры, в том числе: </t>
  </si>
  <si>
    <t>Подпрограмма 3</t>
  </si>
  <si>
    <t>Развитие музейной, информационно-туристической деятельности, сохранение объектов культурного наследия</t>
  </si>
  <si>
    <t>Осуществление библиотечного, библиотграфического и информационного обслуживания пользователей библиотеки</t>
  </si>
  <si>
    <t>Мероприятие 1 подпрограммы 3</t>
  </si>
  <si>
    <t xml:space="preserve">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 </t>
  </si>
  <si>
    <t>Субсидирование МАУ "Зеленоградский городской краеведческий музей"</t>
  </si>
  <si>
    <t>Отдельное мероприятие 4</t>
  </si>
  <si>
    <t>Мероприятие 5 подпрограммы 1</t>
  </si>
  <si>
    <t xml:space="preserve">Перечень основных мероприятий и информация о финансовом обеспечении реализации муниципальной программы Зеленоградского муниципального округа "Развитие культуры" </t>
  </si>
  <si>
    <t>Развитие культурно-досуговой деятельностир учреждений МО "Зеленоградский муниципальный округ Калининградской области"</t>
  </si>
  <si>
    <t>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</si>
  <si>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Капитальный ремонт дома культуры пос. Лесной Зеленоградского района Калининградской области</t>
  </si>
  <si>
    <t>Капитальный ремонт кровли и фасада здания дома культуры пос. Грачевка Зеленоградского района Калининградской области</t>
  </si>
  <si>
    <t>Капитальный ремонт кровли и фасада здания дома культуры пос. Красноторка Зеленоградского района Калининградской области</t>
  </si>
  <si>
    <t>Укрепление материально-технической базы культурно-спортивного комплекса пос. Кострово Зеленоградского района Калининградской области</t>
  </si>
  <si>
    <t>Проведение  спортивно-массовых мероприятий</t>
  </si>
  <si>
    <t>Проведение культурно-просветительских мероприятий</t>
  </si>
  <si>
    <t xml:space="preserve">Комплектование и обеспечение сохранности библиотечных фондоф библиотек в муниципальных образованиях Калининградской области </t>
  </si>
  <si>
    <t>Государственная поддержка отрасли культуры</t>
  </si>
  <si>
    <t>Региональный проект "Культурная среда"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</si>
  <si>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</si>
  <si>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</si>
  <si>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</si>
  <si>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              Всего</t>
  </si>
  <si>
    <t xml:space="preserve">Комплектование и обеспечение сохранности библиотечных фондов библиотек в муниципальных образованиях Калининградской области, из них: </t>
  </si>
  <si>
    <t>Комплектование книжных фондов библиотек</t>
  </si>
  <si>
    <t>Комплектование книжных фондов библиотеки поселка Рыбачий</t>
  </si>
  <si>
    <t>Комплектование книжных фондов Зеленоградской центральной библиотеки им. Ю. Куранова</t>
  </si>
  <si>
    <t xml:space="preserve">Проведение мероприятий в сфере государственной национальной политики и межнациональных отношений </t>
  </si>
  <si>
    <t xml:space="preserve">Обеспечение противопожарной и антитеррористической  безопасности, в том числе: </t>
  </si>
  <si>
    <t xml:space="preserve">Физическая охрана объектов культуры </t>
  </si>
  <si>
    <t>Субсидирование МАУК "Культурно-досуговый центр", из них</t>
  </si>
  <si>
    <t>Капитальные вложения (ремонт и реконструкция учреждений культуры)</t>
  </si>
  <si>
    <t>Субсидирование МАУК "Зеленоградское объединение библиотек", из них:</t>
  </si>
  <si>
    <t>Мероприятие 2 подпрограммы 3</t>
  </si>
  <si>
    <t>Капитальный ремонт фасада объекта культурного наследия регионального значения "Вилла Крелль" начала XX века Калининградская область г. Зеленоградск, ул. Ленина, д.6</t>
  </si>
  <si>
    <t>Мероприятие 3 подпрограммы 3</t>
  </si>
  <si>
    <t>Техническое оснащение муниципальных музеев</t>
  </si>
  <si>
    <t>Отдельное мероприятие 8</t>
  </si>
  <si>
    <t>Поддерка учреждений клубного типа, библиотек, музеев и работников указанных учреждений</t>
  </si>
  <si>
    <t>Региональный проект "Творческие люди"</t>
  </si>
  <si>
    <t>Устранение нарушений пожарной безопасности объкектов культуры (дома культуры)</t>
  </si>
  <si>
    <t>Реставрация межкомнатных дверей в здании объекта куцльтурного наследия регионального значения "Вилла Крелль" начала XX века Калининградская область, г. Зеленоградск, ул. Ленина, д. 6</t>
  </si>
  <si>
    <t>Подпрограмма 4</t>
  </si>
  <si>
    <t>Мероприятие 1 подпрограммы 4</t>
  </si>
  <si>
    <t>Реализация программ дополнительного образования детей художественно-эстетической направленности</t>
  </si>
  <si>
    <t>Субсидирование МАУ ДО "ДШИ                   г. Зеленоградска"</t>
  </si>
  <si>
    <t>Развитие детских школ искусств по видам искусств</t>
  </si>
  <si>
    <t xml:space="preserve">Расходы на обеспечение деятельности (оказание услуг) учреждений дополнительного образования, в том числе: </t>
  </si>
  <si>
    <t>Обеспечение развития и укрепления материально-технической базы домов  культуры в населенных пунктах с числом жителей до 50 тысяч человек</t>
  </si>
  <si>
    <t>Предоставлеие субсидий бюджетным, автономным учрежденияи и иным некоммерческим организациям</t>
  </si>
  <si>
    <t>Государственная поддержка отрасли культуры (оснащение образовательных учреждений в сфере культуры (дестских школ искусств) музыкальными инструментами, оборудованием и учебными материалами)</t>
  </si>
  <si>
    <t>Укрепление материально-технической базы общедоступных муниципальных (в том числе модельных) библиотек</t>
  </si>
  <si>
    <t>Отдельное мероприятие 7</t>
  </si>
  <si>
    <t>Региональный проект "Цифровая культура"</t>
  </si>
  <si>
    <t>Подпрограмма 5</t>
  </si>
  <si>
    <t>Развитие  физической культуры и спорта</t>
  </si>
  <si>
    <t>Мероприятие 1 подпрограммы 5</t>
  </si>
  <si>
    <t>Создание необходимых условий для развития физической культцры и спорта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</si>
  <si>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</si>
  <si>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</si>
  <si>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</si>
  <si>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Приобретение экипировки, спортивного инвентаря и иного спортивного  оборудования для команд округа</t>
  </si>
  <si>
    <t>Отдельные мероприятия муниципальной программы</t>
  </si>
  <si>
    <t>Отдельное мероприятие 5</t>
  </si>
  <si>
    <t>Отдельное мероприятие 6</t>
  </si>
  <si>
    <t>Укрепление материально-технической базы муниципальных учреждений культуры, включая капитальный и текущий ремонт зданий  муниципальных учреждений культуры, в том числе в сельской местности</t>
  </si>
  <si>
    <t>Мероприятие 2 подпрограммы 4</t>
  </si>
  <si>
    <t>Создание витртуальных концертных залов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</si>
</sst>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2" zoomScale="66" zoomScaleNormal="66" workbookViewId="0">
      <selection activeCell="I64" sqref="I64"/>
    </sheetView>
  </sheetViews>
  <sheetFormatPr defaultColWidth="9.109375" defaultRowHeight="13.2" x14ac:dyDescent="0.25"/>
  <cols>
    <col min="1" max="1" width="20.5546875" style="1" customWidth="1"/>
    <col min="2" max="2" width="41.88671875" style="1" customWidth="1"/>
    <col min="3" max="3" width="31.109375" style="1" customWidth="1"/>
    <col min="4" max="4" width="20.5546875" style="1" customWidth="1"/>
    <col min="5" max="5" width="16.6640625" style="1" customWidth="1"/>
    <col min="6" max="6" width="14.6640625" style="1" customWidth="1"/>
    <col min="7" max="7" width="9.5546875" style="1" bestFit="1" customWidth="1"/>
    <col min="8" max="8" width="10.6640625" style="1" customWidth="1"/>
    <col min="9" max="9" width="17" style="1" customWidth="1"/>
    <col min="10" max="10" width="16.5546875" style="1" customWidth="1"/>
    <col min="11" max="11" width="17.5546875" style="1" hidden="1" customWidth="1"/>
    <col min="12" max="16384" width="9.109375" style="1"/>
  </cols>
  <sheetData>
    <row r="1" spans="1:14" ht="40.5" hidden="1" customHeight="1" x14ac:dyDescent="0.25">
      <c r="D1" s="59" t="s">
        <v>4</v>
      </c>
      <c r="E1" s="59"/>
      <c r="F1" s="59"/>
      <c r="G1" s="59"/>
      <c r="H1" s="59"/>
    </row>
    <row r="2" spans="1:14" ht="51.75" customHeight="1" x14ac:dyDescent="0.3">
      <c r="A2" s="2"/>
      <c r="B2" s="2"/>
      <c r="C2" s="2"/>
      <c r="D2" s="60"/>
      <c r="E2" s="60"/>
      <c r="F2" s="60"/>
      <c r="G2" s="60"/>
      <c r="H2" s="60"/>
      <c r="I2" s="62" t="s">
        <v>12</v>
      </c>
      <c r="J2" s="62"/>
      <c r="K2" s="62"/>
    </row>
    <row r="3" spans="1:14" ht="39.75" customHeight="1" x14ac:dyDescent="0.3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4" ht="102" customHeight="1" x14ac:dyDescent="0.25">
      <c r="A4" s="63" t="s">
        <v>0</v>
      </c>
      <c r="B4" s="64" t="s">
        <v>1</v>
      </c>
      <c r="C4" s="64" t="s">
        <v>3</v>
      </c>
      <c r="D4" s="66" t="s">
        <v>39</v>
      </c>
      <c r="E4" s="68"/>
      <c r="F4" s="68"/>
      <c r="G4" s="68"/>
      <c r="H4" s="68"/>
      <c r="I4" s="68"/>
      <c r="J4" s="68"/>
      <c r="K4" s="67"/>
    </row>
    <row r="5" spans="1:14" ht="15.6" x14ac:dyDescent="0.3">
      <c r="A5" s="63"/>
      <c r="B5" s="65"/>
      <c r="C5" s="65"/>
      <c r="D5" s="3" t="s">
        <v>2</v>
      </c>
      <c r="E5" s="3">
        <v>2022</v>
      </c>
      <c r="F5" s="3">
        <v>2023</v>
      </c>
      <c r="G5" s="66">
        <v>2024</v>
      </c>
      <c r="H5" s="67"/>
      <c r="I5" s="5">
        <v>2025</v>
      </c>
      <c r="J5" s="3">
        <v>2026</v>
      </c>
      <c r="K5" s="3"/>
      <c r="L5"/>
    </row>
    <row r="6" spans="1:14" ht="140.4" customHeight="1" x14ac:dyDescent="0.3">
      <c r="A6" s="46" t="s">
        <v>40</v>
      </c>
      <c r="B6" s="46" t="s">
        <v>13</v>
      </c>
      <c r="C6" s="13" t="s">
        <v>42</v>
      </c>
      <c r="D6" s="17">
        <f t="shared" ref="D6:D29" si="0">E6+F6+G6+I6+J6</f>
        <v>637968.93074999994</v>
      </c>
      <c r="E6" s="17">
        <f>E7+E17+E26+E34+E48+E49+E50+E51+E55+E59+E60</f>
        <v>117870.79</v>
      </c>
      <c r="F6" s="44">
        <f>F7+F17+F26+F34+F48+F49+F50+F51+F55+F59+F60+F63</f>
        <v>137902.02399999998</v>
      </c>
      <c r="G6" s="51">
        <f>G7+G17+G26+G34+G41+G47</f>
        <v>135527.38675000001</v>
      </c>
      <c r="H6" s="52"/>
      <c r="I6" s="17">
        <f>I7+I17+I26+I34+I41+I47</f>
        <v>123334.28</v>
      </c>
      <c r="J6" s="17">
        <f>J7+J17+J26+J34+J41+J47</f>
        <v>123334.45</v>
      </c>
      <c r="K6" s="19"/>
      <c r="L6"/>
    </row>
    <row r="7" spans="1:14" ht="80.400000000000006" customHeight="1" x14ac:dyDescent="0.3">
      <c r="A7" s="7" t="s">
        <v>5</v>
      </c>
      <c r="B7" s="7" t="s">
        <v>28</v>
      </c>
      <c r="C7" s="13" t="s">
        <v>42</v>
      </c>
      <c r="D7" s="17">
        <f t="shared" si="0"/>
        <v>336953.89</v>
      </c>
      <c r="E7" s="17">
        <f>E8+E13+E14+E15+E16</f>
        <v>78539.240000000005</v>
      </c>
      <c r="F7" s="17">
        <f>F8+F13+F14+F15+F16</f>
        <v>68325.52</v>
      </c>
      <c r="G7" s="51">
        <f>G8+G13+G14+G15+G16</f>
        <v>60585.13</v>
      </c>
      <c r="H7" s="52"/>
      <c r="I7" s="17">
        <f>I8+I13+I14+I15+I16</f>
        <v>64752</v>
      </c>
      <c r="J7" s="17">
        <f>J8+J13+J14+J15+J16</f>
        <v>64752</v>
      </c>
      <c r="K7" s="20"/>
      <c r="L7"/>
      <c r="N7"/>
    </row>
    <row r="8" spans="1:14" ht="82.2" customHeight="1" x14ac:dyDescent="0.3">
      <c r="A8" s="11" t="s">
        <v>7</v>
      </c>
      <c r="B8" s="11" t="s">
        <v>29</v>
      </c>
      <c r="C8" s="9" t="s">
        <v>42</v>
      </c>
      <c r="D8" s="21">
        <f t="shared" si="0"/>
        <v>320676.25</v>
      </c>
      <c r="E8" s="22">
        <f>E9</f>
        <v>62261.599999999999</v>
      </c>
      <c r="F8" s="22">
        <f>F9</f>
        <v>68325.52</v>
      </c>
      <c r="G8" s="49">
        <f>G9</f>
        <v>60585.13</v>
      </c>
      <c r="H8" s="50"/>
      <c r="I8" s="22">
        <f>I9</f>
        <v>64752</v>
      </c>
      <c r="J8" s="22">
        <f>J9</f>
        <v>64752</v>
      </c>
      <c r="K8" s="23"/>
      <c r="L8"/>
    </row>
    <row r="9" spans="1:14" ht="79.95" customHeight="1" x14ac:dyDescent="0.3">
      <c r="A9" s="3"/>
      <c r="B9" s="8" t="s">
        <v>18</v>
      </c>
      <c r="C9" s="4" t="s">
        <v>42</v>
      </c>
      <c r="D9" s="24">
        <f t="shared" si="0"/>
        <v>320676.25</v>
      </c>
      <c r="E9" s="25">
        <f>E10+E12</f>
        <v>62261.599999999999</v>
      </c>
      <c r="F9" s="25">
        <f>F10+F12</f>
        <v>68325.52</v>
      </c>
      <c r="G9" s="47">
        <f>G10+G12</f>
        <v>60585.13</v>
      </c>
      <c r="H9" s="48"/>
      <c r="I9" s="25">
        <f>I10+I12</f>
        <v>64752</v>
      </c>
      <c r="J9" s="25">
        <f>J10+J12</f>
        <v>64752</v>
      </c>
      <c r="K9" s="23"/>
      <c r="L9"/>
    </row>
    <row r="10" spans="1:14" ht="81" customHeight="1" x14ac:dyDescent="0.3">
      <c r="A10" s="3"/>
      <c r="B10" s="8" t="s">
        <v>50</v>
      </c>
      <c r="C10" s="4" t="s">
        <v>42</v>
      </c>
      <c r="D10" s="24">
        <f t="shared" si="0"/>
        <v>319876.55000000005</v>
      </c>
      <c r="E10" s="24">
        <v>61461.9</v>
      </c>
      <c r="F10" s="24">
        <v>68325.52</v>
      </c>
      <c r="G10" s="53">
        <v>60585.13</v>
      </c>
      <c r="H10" s="54"/>
      <c r="I10" s="23">
        <v>64752</v>
      </c>
      <c r="J10" s="23">
        <v>64752</v>
      </c>
      <c r="K10" s="23"/>
      <c r="L10"/>
    </row>
    <row r="11" spans="1:14" ht="81" customHeight="1" x14ac:dyDescent="0.3">
      <c r="A11" s="3"/>
      <c r="B11" s="8" t="s">
        <v>47</v>
      </c>
      <c r="C11" s="4" t="s">
        <v>42</v>
      </c>
      <c r="D11" s="24">
        <f t="shared" si="0"/>
        <v>6630</v>
      </c>
      <c r="E11" s="24">
        <v>430</v>
      </c>
      <c r="F11" s="24">
        <v>1550</v>
      </c>
      <c r="G11" s="55">
        <v>1550</v>
      </c>
      <c r="H11" s="56"/>
      <c r="I11" s="23">
        <v>1550</v>
      </c>
      <c r="J11" s="23">
        <v>1550</v>
      </c>
      <c r="K11" s="23"/>
      <c r="L11"/>
    </row>
    <row r="12" spans="1:14" ht="81" customHeight="1" x14ac:dyDescent="0.3">
      <c r="A12" s="3"/>
      <c r="B12" s="8" t="s">
        <v>51</v>
      </c>
      <c r="C12" s="4" t="s">
        <v>42</v>
      </c>
      <c r="D12" s="24">
        <f>E12+F12+G12+I12+J12</f>
        <v>799.7</v>
      </c>
      <c r="E12" s="24">
        <v>799.7</v>
      </c>
      <c r="F12" s="24">
        <v>0</v>
      </c>
      <c r="G12" s="55">
        <v>0</v>
      </c>
      <c r="H12" s="56"/>
      <c r="I12" s="24">
        <v>0</v>
      </c>
      <c r="J12" s="24">
        <v>0</v>
      </c>
      <c r="K12" s="23"/>
      <c r="L12"/>
    </row>
    <row r="13" spans="1:14" ht="82.95" customHeight="1" x14ac:dyDescent="0.3">
      <c r="A13" s="11" t="s">
        <v>14</v>
      </c>
      <c r="B13" s="11" t="s">
        <v>30</v>
      </c>
      <c r="C13" s="9" t="s">
        <v>42</v>
      </c>
      <c r="D13" s="21">
        <f>E13+F13+G13+I13+J13</f>
        <v>8991.31</v>
      </c>
      <c r="E13" s="21">
        <v>8991.31</v>
      </c>
      <c r="F13" s="21">
        <v>0</v>
      </c>
      <c r="G13" s="57">
        <v>0</v>
      </c>
      <c r="H13" s="58"/>
      <c r="I13" s="29">
        <v>0</v>
      </c>
      <c r="J13" s="29">
        <v>0</v>
      </c>
      <c r="K13" s="23"/>
      <c r="L13"/>
    </row>
    <row r="14" spans="1:14" ht="83.4" customHeight="1" x14ac:dyDescent="0.3">
      <c r="A14" s="11" t="s">
        <v>15</v>
      </c>
      <c r="B14" s="11" t="s">
        <v>31</v>
      </c>
      <c r="C14" s="9" t="s">
        <v>42</v>
      </c>
      <c r="D14" s="21">
        <f>E14+F14+G14+I14+J14</f>
        <v>3574.03</v>
      </c>
      <c r="E14" s="21">
        <v>3574.03</v>
      </c>
      <c r="F14" s="21">
        <v>0</v>
      </c>
      <c r="G14" s="57">
        <v>0</v>
      </c>
      <c r="H14" s="58"/>
      <c r="I14" s="29">
        <v>0</v>
      </c>
      <c r="J14" s="29">
        <v>0</v>
      </c>
      <c r="K14" s="23"/>
      <c r="L14"/>
    </row>
    <row r="15" spans="1:14" ht="79.95" customHeight="1" x14ac:dyDescent="0.3">
      <c r="A15" s="11" t="s">
        <v>16</v>
      </c>
      <c r="B15" s="11" t="s">
        <v>32</v>
      </c>
      <c r="C15" s="9" t="s">
        <v>42</v>
      </c>
      <c r="D15" s="21">
        <f t="shared" si="0"/>
        <v>3231.3</v>
      </c>
      <c r="E15" s="21">
        <v>3231.3</v>
      </c>
      <c r="F15" s="21">
        <v>0</v>
      </c>
      <c r="G15" s="57">
        <v>0</v>
      </c>
      <c r="H15" s="58"/>
      <c r="I15" s="29">
        <v>0</v>
      </c>
      <c r="J15" s="29">
        <v>0</v>
      </c>
      <c r="K15" s="23"/>
      <c r="L15"/>
    </row>
    <row r="16" spans="1:14" ht="81.599999999999994" customHeight="1" x14ac:dyDescent="0.3">
      <c r="A16" s="11" t="s">
        <v>26</v>
      </c>
      <c r="B16" s="11" t="s">
        <v>33</v>
      </c>
      <c r="C16" s="9" t="s">
        <v>42</v>
      </c>
      <c r="D16" s="21">
        <f t="shared" ref="D16" si="1">E16+F16+G16+I16+J16</f>
        <v>481</v>
      </c>
      <c r="E16" s="21">
        <v>481</v>
      </c>
      <c r="F16" s="21">
        <v>0</v>
      </c>
      <c r="G16" s="57">
        <v>0</v>
      </c>
      <c r="H16" s="58"/>
      <c r="I16" s="29">
        <v>0</v>
      </c>
      <c r="J16" s="29">
        <v>0</v>
      </c>
      <c r="K16" s="23"/>
      <c r="L16"/>
    </row>
    <row r="17" spans="1:12" ht="87.6" customHeight="1" x14ac:dyDescent="0.3">
      <c r="A17" s="7" t="s">
        <v>6</v>
      </c>
      <c r="B17" s="7" t="s">
        <v>17</v>
      </c>
      <c r="C17" s="6" t="s">
        <v>42</v>
      </c>
      <c r="D17" s="17">
        <f t="shared" si="0"/>
        <v>114048.55754999997</v>
      </c>
      <c r="E17" s="17">
        <f t="shared" ref="E17:G18" si="2">E18</f>
        <v>22186.309999999998</v>
      </c>
      <c r="F17" s="17">
        <f t="shared" si="2"/>
        <v>24814.87</v>
      </c>
      <c r="G17" s="51">
        <f t="shared" si="2"/>
        <v>22398.957549999999</v>
      </c>
      <c r="H17" s="52"/>
      <c r="I17" s="17">
        <f>I18</f>
        <v>22324.21</v>
      </c>
      <c r="J17" s="17">
        <f>J18</f>
        <v>22324.21</v>
      </c>
      <c r="K17" s="20"/>
      <c r="L17"/>
    </row>
    <row r="18" spans="1:12" ht="80.25" customHeight="1" x14ac:dyDescent="0.3">
      <c r="A18" s="11" t="s">
        <v>8</v>
      </c>
      <c r="B18" s="11" t="s">
        <v>21</v>
      </c>
      <c r="C18" s="9" t="s">
        <v>42</v>
      </c>
      <c r="D18" s="21">
        <f>E18+F18+G18+I18+J18</f>
        <v>114048.55754999997</v>
      </c>
      <c r="E18" s="22">
        <f t="shared" si="2"/>
        <v>22186.309999999998</v>
      </c>
      <c r="F18" s="22">
        <f t="shared" si="2"/>
        <v>24814.87</v>
      </c>
      <c r="G18" s="49">
        <f t="shared" si="2"/>
        <v>22398.957549999999</v>
      </c>
      <c r="H18" s="50"/>
      <c r="I18" s="33">
        <f>I19</f>
        <v>22324.21</v>
      </c>
      <c r="J18" s="33">
        <f>J19</f>
        <v>22324.21</v>
      </c>
      <c r="K18" s="23"/>
      <c r="L18"/>
    </row>
    <row r="19" spans="1:12" ht="80.25" customHeight="1" x14ac:dyDescent="0.3">
      <c r="A19" s="8"/>
      <c r="B19" s="8" t="s">
        <v>18</v>
      </c>
      <c r="C19" s="4" t="s">
        <v>42</v>
      </c>
      <c r="D19" s="24">
        <f t="shared" si="0"/>
        <v>114048.55754999997</v>
      </c>
      <c r="E19" s="25">
        <f>E20+E25</f>
        <v>22186.309999999998</v>
      </c>
      <c r="F19" s="25">
        <f>F20+F25</f>
        <v>24814.87</v>
      </c>
      <c r="G19" s="47">
        <f>G20+G25</f>
        <v>22398.957549999999</v>
      </c>
      <c r="H19" s="48"/>
      <c r="I19" s="34">
        <f>I20+I25</f>
        <v>22324.21</v>
      </c>
      <c r="J19" s="34">
        <f>J20+J25</f>
        <v>22324.21</v>
      </c>
      <c r="K19" s="23"/>
      <c r="L19"/>
    </row>
    <row r="20" spans="1:12" ht="80.25" customHeight="1" x14ac:dyDescent="0.3">
      <c r="A20" s="8"/>
      <c r="B20" s="8" t="s">
        <v>52</v>
      </c>
      <c r="C20" s="4" t="s">
        <v>42</v>
      </c>
      <c r="D20" s="24">
        <f t="shared" si="0"/>
        <v>113954.37</v>
      </c>
      <c r="E20" s="25">
        <v>22166.87</v>
      </c>
      <c r="F20" s="25">
        <v>24814.87</v>
      </c>
      <c r="G20" s="47">
        <v>22324.21</v>
      </c>
      <c r="H20" s="48"/>
      <c r="I20" s="34">
        <v>22324.21</v>
      </c>
      <c r="J20" s="34">
        <v>22324.21</v>
      </c>
      <c r="K20" s="23"/>
    </row>
    <row r="21" spans="1:12" ht="80.25" customHeight="1" x14ac:dyDescent="0.3">
      <c r="A21" s="8"/>
      <c r="B21" s="10" t="s">
        <v>43</v>
      </c>
      <c r="C21" s="4" t="s">
        <v>42</v>
      </c>
      <c r="D21" s="24">
        <f t="shared" si="0"/>
        <v>3807.7</v>
      </c>
      <c r="E21" s="25">
        <v>1117.7</v>
      </c>
      <c r="F21" s="25">
        <v>970</v>
      </c>
      <c r="G21" s="47">
        <v>720</v>
      </c>
      <c r="H21" s="48"/>
      <c r="I21" s="34">
        <v>500</v>
      </c>
      <c r="J21" s="34">
        <v>500</v>
      </c>
      <c r="K21" s="23"/>
    </row>
    <row r="22" spans="1:12" ht="80.25" customHeight="1" x14ac:dyDescent="0.3">
      <c r="A22" s="8"/>
      <c r="B22" s="10" t="s">
        <v>44</v>
      </c>
      <c r="C22" s="4" t="s">
        <v>42</v>
      </c>
      <c r="D22" s="24">
        <f t="shared" si="0"/>
        <v>1045.79</v>
      </c>
      <c r="E22" s="25">
        <v>45.79</v>
      </c>
      <c r="F22" s="25">
        <v>0</v>
      </c>
      <c r="G22" s="47">
        <v>0</v>
      </c>
      <c r="H22" s="48"/>
      <c r="I22" s="25">
        <v>500</v>
      </c>
      <c r="J22" s="25">
        <v>500</v>
      </c>
      <c r="K22" s="23"/>
    </row>
    <row r="23" spans="1:12" ht="80.25" customHeight="1" x14ac:dyDescent="0.3">
      <c r="A23" s="8"/>
      <c r="B23" s="10" t="s">
        <v>45</v>
      </c>
      <c r="C23" s="4" t="s">
        <v>42</v>
      </c>
      <c r="D23" s="24">
        <f t="shared" si="0"/>
        <v>500</v>
      </c>
      <c r="E23" s="25">
        <v>250</v>
      </c>
      <c r="F23" s="25">
        <v>250</v>
      </c>
      <c r="G23" s="47">
        <v>0</v>
      </c>
      <c r="H23" s="48"/>
      <c r="I23" s="25">
        <v>0</v>
      </c>
      <c r="J23" s="25">
        <v>0</v>
      </c>
      <c r="K23" s="23"/>
    </row>
    <row r="24" spans="1:12" ht="80.25" customHeight="1" x14ac:dyDescent="0.3">
      <c r="A24" s="8"/>
      <c r="B24" s="10" t="s">
        <v>46</v>
      </c>
      <c r="C24" s="4" t="s">
        <v>42</v>
      </c>
      <c r="D24" s="24">
        <f t="shared" si="0"/>
        <v>2160</v>
      </c>
      <c r="E24" s="25">
        <v>720</v>
      </c>
      <c r="F24" s="25">
        <v>720</v>
      </c>
      <c r="G24" s="47">
        <v>720</v>
      </c>
      <c r="H24" s="48"/>
      <c r="I24" s="25">
        <v>0</v>
      </c>
      <c r="J24" s="25">
        <v>0</v>
      </c>
      <c r="K24" s="23"/>
    </row>
    <row r="25" spans="1:12" ht="80.25" customHeight="1" x14ac:dyDescent="0.3">
      <c r="A25" s="8"/>
      <c r="B25" s="8" t="s">
        <v>51</v>
      </c>
      <c r="C25" s="4" t="s">
        <v>42</v>
      </c>
      <c r="D25" s="24">
        <f>E25+F25+G25+I25+J25</f>
        <v>94.187550000000002</v>
      </c>
      <c r="E25" s="25">
        <v>19.440000000000001</v>
      </c>
      <c r="F25" s="25">
        <v>0</v>
      </c>
      <c r="G25" s="47">
        <v>74.747550000000004</v>
      </c>
      <c r="H25" s="48"/>
      <c r="I25" s="25">
        <v>0</v>
      </c>
      <c r="J25" s="25">
        <v>0</v>
      </c>
      <c r="K25" s="23"/>
    </row>
    <row r="26" spans="1:12" ht="80.25" customHeight="1" x14ac:dyDescent="0.3">
      <c r="A26" s="7" t="s">
        <v>19</v>
      </c>
      <c r="B26" s="7" t="s">
        <v>20</v>
      </c>
      <c r="C26" s="13" t="s">
        <v>42</v>
      </c>
      <c r="D26" s="17">
        <f t="shared" si="0"/>
        <v>35263.86</v>
      </c>
      <c r="E26" s="17">
        <f>E27+E31+E32</f>
        <v>11483.96</v>
      </c>
      <c r="F26" s="17">
        <f>F27+F31+F32</f>
        <v>5752.66</v>
      </c>
      <c r="G26" s="51">
        <f>G27+G31+G32</f>
        <v>6009.08</v>
      </c>
      <c r="H26" s="52"/>
      <c r="I26" s="17">
        <f>I27+I31+I32</f>
        <v>6009.08</v>
      </c>
      <c r="J26" s="17">
        <f>J27+J31+J32</f>
        <v>6009.08</v>
      </c>
      <c r="K26" s="30"/>
    </row>
    <row r="27" spans="1:12" ht="80.25" customHeight="1" x14ac:dyDescent="0.3">
      <c r="A27" s="11" t="s">
        <v>22</v>
      </c>
      <c r="B27" s="11" t="s">
        <v>23</v>
      </c>
      <c r="C27" s="9" t="s">
        <v>42</v>
      </c>
      <c r="D27" s="21">
        <f>E27+F27+G27+I27+J27</f>
        <v>29279.72</v>
      </c>
      <c r="E27" s="22">
        <f>E28</f>
        <v>5499.82</v>
      </c>
      <c r="F27" s="22">
        <f>F28</f>
        <v>5752.66</v>
      </c>
      <c r="G27" s="49">
        <f>G28</f>
        <v>6009.08</v>
      </c>
      <c r="H27" s="50"/>
      <c r="I27" s="22">
        <f>I28</f>
        <v>6009.08</v>
      </c>
      <c r="J27" s="22">
        <f>J28</f>
        <v>6009.08</v>
      </c>
      <c r="K27" s="23"/>
    </row>
    <row r="28" spans="1:12" ht="80.25" customHeight="1" x14ac:dyDescent="0.3">
      <c r="A28" s="8"/>
      <c r="B28" s="8" t="s">
        <v>18</v>
      </c>
      <c r="C28" s="4" t="s">
        <v>42</v>
      </c>
      <c r="D28" s="24">
        <f t="shared" si="0"/>
        <v>29279.72</v>
      </c>
      <c r="E28" s="25">
        <f>E29+E30</f>
        <v>5499.82</v>
      </c>
      <c r="F28" s="25">
        <f>F29+F30</f>
        <v>5752.66</v>
      </c>
      <c r="G28" s="47">
        <f>G29+G30</f>
        <v>6009.08</v>
      </c>
      <c r="H28" s="48"/>
      <c r="I28" s="25">
        <f>I29+I30</f>
        <v>6009.08</v>
      </c>
      <c r="J28" s="25">
        <f>J29</f>
        <v>6009.08</v>
      </c>
      <c r="K28" s="23"/>
    </row>
    <row r="29" spans="1:12" ht="80.25" customHeight="1" x14ac:dyDescent="0.3">
      <c r="A29" s="8"/>
      <c r="B29" s="8" t="s">
        <v>24</v>
      </c>
      <c r="C29" s="4" t="s">
        <v>42</v>
      </c>
      <c r="D29" s="24">
        <f t="shared" si="0"/>
        <v>29279.72</v>
      </c>
      <c r="E29" s="25">
        <v>5499.82</v>
      </c>
      <c r="F29" s="25">
        <v>5752.66</v>
      </c>
      <c r="G29" s="47">
        <v>6009.08</v>
      </c>
      <c r="H29" s="48"/>
      <c r="I29" s="25">
        <v>6009.08</v>
      </c>
      <c r="J29" s="25">
        <v>6009.08</v>
      </c>
      <c r="K29" s="23"/>
    </row>
    <row r="30" spans="1:12" ht="80.25" customHeight="1" x14ac:dyDescent="0.3">
      <c r="A30" s="8"/>
      <c r="B30" s="8" t="s">
        <v>51</v>
      </c>
      <c r="C30" s="4" t="s">
        <v>42</v>
      </c>
      <c r="D30" s="27">
        <f t="shared" ref="D30:D50" si="3">E30+F30+G30+I30+J30</f>
        <v>0</v>
      </c>
      <c r="E30" s="26">
        <v>0</v>
      </c>
      <c r="F30" s="26">
        <v>0</v>
      </c>
      <c r="G30" s="47">
        <v>0</v>
      </c>
      <c r="H30" s="48"/>
      <c r="I30" s="26">
        <v>0</v>
      </c>
      <c r="J30" s="26">
        <v>0</v>
      </c>
      <c r="K30" s="28"/>
    </row>
    <row r="31" spans="1:12" ht="80.25" customHeight="1" x14ac:dyDescent="0.3">
      <c r="A31" s="11" t="s">
        <v>53</v>
      </c>
      <c r="B31" s="11" t="s">
        <v>54</v>
      </c>
      <c r="C31" s="9" t="s">
        <v>42</v>
      </c>
      <c r="D31" s="21">
        <f t="shared" si="3"/>
        <v>3188.55</v>
      </c>
      <c r="E31" s="22">
        <v>3188.55</v>
      </c>
      <c r="F31" s="22">
        <v>0</v>
      </c>
      <c r="G31" s="49">
        <v>0</v>
      </c>
      <c r="H31" s="50"/>
      <c r="I31" s="22">
        <v>0</v>
      </c>
      <c r="J31" s="49">
        <v>0</v>
      </c>
      <c r="K31" s="50"/>
    </row>
    <row r="32" spans="1:12" ht="80.25" customHeight="1" x14ac:dyDescent="0.3">
      <c r="A32" s="11" t="s">
        <v>55</v>
      </c>
      <c r="B32" s="11" t="s">
        <v>38</v>
      </c>
      <c r="C32" s="9" t="s">
        <v>42</v>
      </c>
      <c r="D32" s="21">
        <f t="shared" si="3"/>
        <v>2795.59</v>
      </c>
      <c r="E32" s="22">
        <f>E33</f>
        <v>2795.59</v>
      </c>
      <c r="F32" s="22">
        <f>F33</f>
        <v>0</v>
      </c>
      <c r="G32" s="49">
        <f>G33</f>
        <v>0</v>
      </c>
      <c r="H32" s="50"/>
      <c r="I32" s="22">
        <f>I33</f>
        <v>0</v>
      </c>
      <c r="J32" s="22">
        <f>J33</f>
        <v>0</v>
      </c>
      <c r="K32" s="22"/>
    </row>
    <row r="33" spans="1:11" ht="80.25" customHeight="1" x14ac:dyDescent="0.3">
      <c r="A33" s="11"/>
      <c r="B33" s="8" t="s">
        <v>56</v>
      </c>
      <c r="C33" s="4" t="s">
        <v>42</v>
      </c>
      <c r="D33" s="24">
        <f t="shared" si="3"/>
        <v>2795.59</v>
      </c>
      <c r="E33" s="25">
        <v>2795.59</v>
      </c>
      <c r="F33" s="25">
        <v>0</v>
      </c>
      <c r="G33" s="47">
        <v>0</v>
      </c>
      <c r="H33" s="48"/>
      <c r="I33" s="25">
        <v>0</v>
      </c>
      <c r="J33" s="25">
        <v>0</v>
      </c>
      <c r="K33" s="22"/>
    </row>
    <row r="34" spans="1:11" ht="80.25" customHeight="1" x14ac:dyDescent="0.3">
      <c r="A34" s="7" t="s">
        <v>62</v>
      </c>
      <c r="B34" s="7" t="s">
        <v>66</v>
      </c>
      <c r="C34" s="13" t="s">
        <v>42</v>
      </c>
      <c r="D34" s="17">
        <f t="shared" si="3"/>
        <v>90767.341480000003</v>
      </c>
      <c r="E34" s="17">
        <f t="shared" ref="E34:F34" si="4">E35</f>
        <v>0</v>
      </c>
      <c r="F34" s="17">
        <f t="shared" si="4"/>
        <v>19341.2</v>
      </c>
      <c r="G34" s="51">
        <f>G35+G39</f>
        <v>27271.101480000001</v>
      </c>
      <c r="H34" s="52"/>
      <c r="I34" s="17">
        <f>I35+I39</f>
        <v>22077.52</v>
      </c>
      <c r="J34" s="17">
        <f>J35+J39</f>
        <v>22077.52</v>
      </c>
      <c r="K34" s="22"/>
    </row>
    <row r="35" spans="1:11" ht="80.25" customHeight="1" x14ac:dyDescent="0.3">
      <c r="A35" s="11" t="s">
        <v>63</v>
      </c>
      <c r="B35" s="12" t="s">
        <v>64</v>
      </c>
      <c r="C35" s="15" t="s">
        <v>42</v>
      </c>
      <c r="D35" s="21">
        <f t="shared" si="3"/>
        <v>90130.784780000002</v>
      </c>
      <c r="E35" s="22">
        <v>0</v>
      </c>
      <c r="F35" s="22">
        <f>F36+F40</f>
        <v>19341.2</v>
      </c>
      <c r="G35" s="49">
        <f>G36</f>
        <v>26634.54478</v>
      </c>
      <c r="H35" s="50"/>
      <c r="I35" s="22">
        <f>J36+J40</f>
        <v>22077.52</v>
      </c>
      <c r="J35" s="22">
        <f>J36+J40</f>
        <v>22077.52</v>
      </c>
      <c r="K35" s="22"/>
    </row>
    <row r="36" spans="1:11" ht="80.25" customHeight="1" x14ac:dyDescent="0.3">
      <c r="A36" s="16"/>
      <c r="B36" s="8" t="s">
        <v>67</v>
      </c>
      <c r="C36" s="4" t="s">
        <v>42</v>
      </c>
      <c r="D36" s="24">
        <f t="shared" si="3"/>
        <v>90130.784780000002</v>
      </c>
      <c r="E36" s="25">
        <f>E37+E40</f>
        <v>0</v>
      </c>
      <c r="F36" s="25">
        <f>F37+F40</f>
        <v>19341.2</v>
      </c>
      <c r="G36" s="47">
        <f>G37+G38</f>
        <v>26634.54478</v>
      </c>
      <c r="H36" s="48"/>
      <c r="I36" s="25">
        <f>I37+I40</f>
        <v>22077.52</v>
      </c>
      <c r="J36" s="25">
        <f>J37+J40</f>
        <v>22077.52</v>
      </c>
      <c r="K36" s="22"/>
    </row>
    <row r="37" spans="1:11" ht="80.25" customHeight="1" x14ac:dyDescent="0.3">
      <c r="A37" s="8"/>
      <c r="B37" s="8" t="s">
        <v>65</v>
      </c>
      <c r="C37" s="4" t="s">
        <v>42</v>
      </c>
      <c r="D37" s="24">
        <f t="shared" si="3"/>
        <v>85573.760000000009</v>
      </c>
      <c r="E37" s="25">
        <v>0</v>
      </c>
      <c r="F37" s="25">
        <v>19341.2</v>
      </c>
      <c r="G37" s="47">
        <v>22077.52</v>
      </c>
      <c r="H37" s="48"/>
      <c r="I37" s="25">
        <v>22077.52</v>
      </c>
      <c r="J37" s="25">
        <v>22077.52</v>
      </c>
      <c r="K37" s="22"/>
    </row>
    <row r="38" spans="1:11" ht="80.25" customHeight="1" x14ac:dyDescent="0.3">
      <c r="A38" s="8"/>
      <c r="B38" s="8" t="s">
        <v>51</v>
      </c>
      <c r="C38" s="4" t="s">
        <v>42</v>
      </c>
      <c r="D38" s="27">
        <f>E38+F38+G38+I38+J38</f>
        <v>4576.4647799999993</v>
      </c>
      <c r="E38" s="43">
        <v>19.440000000000001</v>
      </c>
      <c r="F38" s="43">
        <v>0</v>
      </c>
      <c r="G38" s="47">
        <v>4557.0247799999997</v>
      </c>
      <c r="H38" s="48"/>
      <c r="I38" s="43">
        <v>0</v>
      </c>
      <c r="J38" s="43">
        <v>0</v>
      </c>
      <c r="K38" s="38"/>
    </row>
    <row r="39" spans="1:11" ht="80.25" customHeight="1" x14ac:dyDescent="0.3">
      <c r="A39" s="12" t="s">
        <v>86</v>
      </c>
      <c r="B39" s="12" t="s">
        <v>73</v>
      </c>
      <c r="C39" s="42" t="s">
        <v>41</v>
      </c>
      <c r="D39" s="38">
        <f t="shared" si="3"/>
        <v>636.55669999999998</v>
      </c>
      <c r="E39" s="38">
        <f>E40</f>
        <v>0</v>
      </c>
      <c r="F39" s="38">
        <f>F40</f>
        <v>0</v>
      </c>
      <c r="G39" s="49">
        <f>G40</f>
        <v>636.55669999999998</v>
      </c>
      <c r="H39" s="50"/>
      <c r="I39" s="19">
        <f>I40</f>
        <v>0</v>
      </c>
      <c r="J39" s="19">
        <f>J40</f>
        <v>0</v>
      </c>
      <c r="K39" s="38"/>
    </row>
    <row r="40" spans="1:11" ht="80.25" customHeight="1" x14ac:dyDescent="0.3">
      <c r="A40" s="12"/>
      <c r="B40" s="10" t="s">
        <v>87</v>
      </c>
      <c r="C40" s="14" t="s">
        <v>41</v>
      </c>
      <c r="D40" s="43">
        <f t="shared" si="3"/>
        <v>636.55669999999998</v>
      </c>
      <c r="E40" s="43">
        <v>0</v>
      </c>
      <c r="F40" s="43">
        <v>0</v>
      </c>
      <c r="G40" s="47">
        <v>636.55669999999998</v>
      </c>
      <c r="H40" s="48"/>
      <c r="I40" s="31">
        <v>0</v>
      </c>
      <c r="J40" s="31">
        <v>0</v>
      </c>
      <c r="K40" s="32"/>
    </row>
    <row r="41" spans="1:11" ht="80.25" customHeight="1" x14ac:dyDescent="0.3">
      <c r="A41" s="7" t="s">
        <v>74</v>
      </c>
      <c r="B41" s="7" t="s">
        <v>75</v>
      </c>
      <c r="C41" s="6" t="s">
        <v>41</v>
      </c>
      <c r="D41" s="40">
        <f t="shared" ref="D41:D47" si="5">E41+F41+G41+I41+J41</f>
        <v>10693.439999999999</v>
      </c>
      <c r="E41" s="40">
        <f>E42</f>
        <v>0</v>
      </c>
      <c r="F41" s="40">
        <f>F42</f>
        <v>0</v>
      </c>
      <c r="G41" s="51">
        <f>G42</f>
        <v>3564.4799999999996</v>
      </c>
      <c r="H41" s="52"/>
      <c r="I41" s="40">
        <f>I42</f>
        <v>3564.4799999999996</v>
      </c>
      <c r="J41" s="40">
        <f>J42</f>
        <v>3564.4799999999996</v>
      </c>
      <c r="K41" s="38"/>
    </row>
    <row r="42" spans="1:11" ht="80.25" customHeight="1" x14ac:dyDescent="0.3">
      <c r="A42" s="12" t="s">
        <v>76</v>
      </c>
      <c r="B42" s="12" t="s">
        <v>77</v>
      </c>
      <c r="C42" s="42" t="s">
        <v>41</v>
      </c>
      <c r="D42" s="38">
        <f t="shared" si="5"/>
        <v>10693.439999999999</v>
      </c>
      <c r="E42" s="38">
        <v>0</v>
      </c>
      <c r="F42" s="38">
        <v>0</v>
      </c>
      <c r="G42" s="49">
        <f>G43+G44+G45+G46</f>
        <v>3564.4799999999996</v>
      </c>
      <c r="H42" s="50"/>
      <c r="I42" s="38">
        <f>I43+I44+I45+I46</f>
        <v>3564.4799999999996</v>
      </c>
      <c r="J42" s="38">
        <f>J43+J44+J45+J46</f>
        <v>3564.4799999999996</v>
      </c>
      <c r="K42" s="38"/>
    </row>
    <row r="43" spans="1:11" ht="80.25" customHeight="1" x14ac:dyDescent="0.3">
      <c r="A43" s="12"/>
      <c r="B43" s="10" t="s">
        <v>78</v>
      </c>
      <c r="C43" s="4" t="s">
        <v>42</v>
      </c>
      <c r="D43" s="39">
        <f t="shared" si="5"/>
        <v>2925</v>
      </c>
      <c r="E43" s="39">
        <v>0</v>
      </c>
      <c r="F43" s="39">
        <v>0</v>
      </c>
      <c r="G43" s="47">
        <v>975</v>
      </c>
      <c r="H43" s="48"/>
      <c r="I43" s="31">
        <v>975</v>
      </c>
      <c r="J43" s="31">
        <v>975</v>
      </c>
      <c r="K43" s="38"/>
    </row>
    <row r="44" spans="1:11" ht="80.25" customHeight="1" x14ac:dyDescent="0.3">
      <c r="A44" s="12"/>
      <c r="B44" s="10" t="s">
        <v>79</v>
      </c>
      <c r="C44" s="4" t="s">
        <v>42</v>
      </c>
      <c r="D44" s="39">
        <f t="shared" si="5"/>
        <v>3336.6000000000004</v>
      </c>
      <c r="E44" s="39">
        <v>0</v>
      </c>
      <c r="F44" s="39">
        <v>0</v>
      </c>
      <c r="G44" s="47">
        <v>1112.2</v>
      </c>
      <c r="H44" s="48"/>
      <c r="I44" s="31">
        <v>1112.2</v>
      </c>
      <c r="J44" s="31">
        <v>1112.2</v>
      </c>
      <c r="K44" s="38"/>
    </row>
    <row r="45" spans="1:11" ht="80.25" customHeight="1" x14ac:dyDescent="0.3">
      <c r="A45" s="12"/>
      <c r="B45" s="10" t="s">
        <v>80</v>
      </c>
      <c r="C45" s="4" t="s">
        <v>42</v>
      </c>
      <c r="D45" s="39">
        <f t="shared" si="5"/>
        <v>3921.84</v>
      </c>
      <c r="E45" s="39">
        <v>0</v>
      </c>
      <c r="F45" s="39">
        <v>0</v>
      </c>
      <c r="G45" s="47">
        <v>1307.28</v>
      </c>
      <c r="H45" s="48"/>
      <c r="I45" s="31">
        <v>1307.28</v>
      </c>
      <c r="J45" s="31">
        <v>1307.28</v>
      </c>
      <c r="K45" s="38"/>
    </row>
    <row r="46" spans="1:11" ht="80.25" customHeight="1" x14ac:dyDescent="0.3">
      <c r="A46" s="12"/>
      <c r="B46" s="10" t="s">
        <v>81</v>
      </c>
      <c r="C46" s="4" t="s">
        <v>42</v>
      </c>
      <c r="D46" s="39">
        <f t="shared" ref="D46" si="6">E46+F46+G46+I46+J46</f>
        <v>510</v>
      </c>
      <c r="E46" s="39">
        <v>0</v>
      </c>
      <c r="F46" s="39">
        <v>0</v>
      </c>
      <c r="G46" s="47">
        <v>170</v>
      </c>
      <c r="H46" s="48"/>
      <c r="I46" s="31">
        <v>170</v>
      </c>
      <c r="J46" s="31">
        <v>170</v>
      </c>
      <c r="K46" s="38"/>
    </row>
    <row r="47" spans="1:11" ht="80.25" customHeight="1" x14ac:dyDescent="0.3">
      <c r="A47" s="7" t="s">
        <v>82</v>
      </c>
      <c r="B47" s="7" t="s">
        <v>82</v>
      </c>
      <c r="C47" s="13" t="s">
        <v>42</v>
      </c>
      <c r="D47" s="40">
        <f t="shared" si="5"/>
        <v>50241.841719999997</v>
      </c>
      <c r="E47" s="40">
        <f>E48+E49+E50+E51+E55+E59+E60</f>
        <v>5661.2800000000007</v>
      </c>
      <c r="F47" s="40">
        <f>F48+F49+F50+F51+F55+F59+F60+F63</f>
        <v>19667.774000000001</v>
      </c>
      <c r="G47" s="51">
        <f>G48+G49+G50+G51+G55+G59+G60+G63</f>
        <v>15698.637719999999</v>
      </c>
      <c r="H47" s="52"/>
      <c r="I47" s="20">
        <f>I48+I49+I50+I51+I55+I59+I60+I63</f>
        <v>4606.99</v>
      </c>
      <c r="J47" s="20">
        <f>J48+J49+J50+J51+J55+J59+J60+J49</f>
        <v>4607.16</v>
      </c>
      <c r="K47" s="38"/>
    </row>
    <row r="48" spans="1:11" ht="117" customHeight="1" x14ac:dyDescent="0.3">
      <c r="A48" s="7" t="s">
        <v>9</v>
      </c>
      <c r="B48" s="7" t="s">
        <v>35</v>
      </c>
      <c r="C48" s="6" t="s">
        <v>41</v>
      </c>
      <c r="D48" s="17">
        <f t="shared" si="3"/>
        <v>840</v>
      </c>
      <c r="E48" s="17">
        <v>420</v>
      </c>
      <c r="F48" s="17">
        <v>420</v>
      </c>
      <c r="G48" s="51">
        <v>0</v>
      </c>
      <c r="H48" s="52"/>
      <c r="I48" s="20">
        <v>0</v>
      </c>
      <c r="J48" s="20">
        <v>0</v>
      </c>
      <c r="K48" s="20"/>
    </row>
    <row r="49" spans="1:11" ht="81" customHeight="1" x14ac:dyDescent="0.3">
      <c r="A49" s="7" t="s">
        <v>10</v>
      </c>
      <c r="B49" s="7" t="s">
        <v>34</v>
      </c>
      <c r="C49" s="6" t="s">
        <v>41</v>
      </c>
      <c r="D49" s="40">
        <f t="shared" si="3"/>
        <v>2600.0299999999997</v>
      </c>
      <c r="E49" s="40">
        <v>1000</v>
      </c>
      <c r="F49" s="40">
        <v>1600.03</v>
      </c>
      <c r="G49" s="51">
        <v>0</v>
      </c>
      <c r="H49" s="52"/>
      <c r="I49" s="20">
        <v>0</v>
      </c>
      <c r="J49" s="20">
        <v>0</v>
      </c>
      <c r="K49" s="20"/>
    </row>
    <row r="50" spans="1:11" ht="91.2" customHeight="1" x14ac:dyDescent="0.3">
      <c r="A50" s="7" t="s">
        <v>11</v>
      </c>
      <c r="B50" s="7" t="s">
        <v>36</v>
      </c>
      <c r="C50" s="6" t="s">
        <v>41</v>
      </c>
      <c r="D50" s="17">
        <f t="shared" si="3"/>
        <v>0</v>
      </c>
      <c r="E50" s="17">
        <v>0</v>
      </c>
      <c r="F50" s="17">
        <v>0</v>
      </c>
      <c r="G50" s="51">
        <v>0</v>
      </c>
      <c r="H50" s="52"/>
      <c r="I50" s="20">
        <v>0</v>
      </c>
      <c r="J50" s="20">
        <v>0</v>
      </c>
      <c r="K50" s="20"/>
    </row>
    <row r="51" spans="1:11" ht="91.2" customHeight="1" x14ac:dyDescent="0.3">
      <c r="A51" s="7" t="s">
        <v>25</v>
      </c>
      <c r="B51" s="7" t="s">
        <v>48</v>
      </c>
      <c r="C51" s="6" t="s">
        <v>41</v>
      </c>
      <c r="D51" s="17">
        <f t="shared" ref="D51:D55" si="7">E51+F51+G51+I51+J51</f>
        <v>25142.98</v>
      </c>
      <c r="E51" s="17">
        <v>2960.55</v>
      </c>
      <c r="F51" s="17">
        <v>9240.43</v>
      </c>
      <c r="G51" s="51">
        <v>4314</v>
      </c>
      <c r="H51" s="52"/>
      <c r="I51" s="20">
        <v>4314</v>
      </c>
      <c r="J51" s="20">
        <v>4314</v>
      </c>
      <c r="K51" s="20"/>
    </row>
    <row r="52" spans="1:11" ht="91.2" customHeight="1" x14ac:dyDescent="0.3">
      <c r="A52" s="12"/>
      <c r="B52" s="10" t="s">
        <v>49</v>
      </c>
      <c r="C52" s="14" t="s">
        <v>41</v>
      </c>
      <c r="D52" s="25">
        <f t="shared" si="7"/>
        <v>7511.78</v>
      </c>
      <c r="E52" s="25">
        <v>1695.78</v>
      </c>
      <c r="F52" s="25">
        <v>1976</v>
      </c>
      <c r="G52" s="47">
        <v>1280</v>
      </c>
      <c r="H52" s="48"/>
      <c r="I52" s="31">
        <v>1280</v>
      </c>
      <c r="J52" s="31">
        <v>1280</v>
      </c>
      <c r="K52" s="20"/>
    </row>
    <row r="53" spans="1:11" ht="91.2" customHeight="1" x14ac:dyDescent="0.3">
      <c r="A53" s="12"/>
      <c r="B53" s="10" t="s">
        <v>61</v>
      </c>
      <c r="C53" s="14" t="s">
        <v>41</v>
      </c>
      <c r="D53" s="25">
        <f t="shared" si="7"/>
        <v>480</v>
      </c>
      <c r="E53" s="25">
        <v>0</v>
      </c>
      <c r="F53" s="25">
        <v>480</v>
      </c>
      <c r="G53" s="47">
        <v>0</v>
      </c>
      <c r="H53" s="48"/>
      <c r="I53" s="31">
        <v>0</v>
      </c>
      <c r="J53" s="31">
        <v>0</v>
      </c>
      <c r="K53" s="20"/>
    </row>
    <row r="54" spans="1:11" ht="91.2" customHeight="1" x14ac:dyDescent="0.3">
      <c r="A54" s="12"/>
      <c r="B54" s="10" t="s">
        <v>60</v>
      </c>
      <c r="C54" s="14" t="s">
        <v>41</v>
      </c>
      <c r="D54" s="25">
        <f t="shared" si="7"/>
        <v>5460</v>
      </c>
      <c r="E54" s="25">
        <v>0</v>
      </c>
      <c r="F54" s="25">
        <v>5460</v>
      </c>
      <c r="G54" s="47">
        <v>0</v>
      </c>
      <c r="H54" s="48"/>
      <c r="I54" s="31">
        <v>0</v>
      </c>
      <c r="J54" s="31">
        <v>0</v>
      </c>
      <c r="K54" s="20"/>
    </row>
    <row r="55" spans="1:11" ht="91.2" customHeight="1" x14ac:dyDescent="0.3">
      <c r="A55" s="7" t="s">
        <v>83</v>
      </c>
      <c r="B55" s="7" t="s">
        <v>37</v>
      </c>
      <c r="C55" s="6" t="s">
        <v>41</v>
      </c>
      <c r="D55" s="17">
        <f t="shared" si="7"/>
        <v>2452.8068400000002</v>
      </c>
      <c r="E55" s="18">
        <f>E56+E57+E58</f>
        <v>351.03999999999996</v>
      </c>
      <c r="F55" s="18">
        <f>F56+F57+F58</f>
        <v>1223.0340000000001</v>
      </c>
      <c r="G55" s="51">
        <f>G56+G57+G58</f>
        <v>292.58283999999998</v>
      </c>
      <c r="H55" s="52"/>
      <c r="I55" s="18">
        <v>292.99</v>
      </c>
      <c r="J55" s="18">
        <f>J56+J57+J58</f>
        <v>293.16000000000003</v>
      </c>
      <c r="K55" s="20"/>
    </row>
    <row r="56" spans="1:11" ht="91.2" customHeight="1" x14ac:dyDescent="0.3">
      <c r="A56" s="12"/>
      <c r="B56" s="10" t="s">
        <v>58</v>
      </c>
      <c r="C56" s="14" t="s">
        <v>41</v>
      </c>
      <c r="D56" s="26">
        <f>E56+F56+G56+I56+J56</f>
        <v>79.78</v>
      </c>
      <c r="E56" s="26">
        <v>39.89</v>
      </c>
      <c r="F56" s="26">
        <v>39.89</v>
      </c>
      <c r="G56" s="47">
        <v>0</v>
      </c>
      <c r="H56" s="48"/>
      <c r="I56" s="31">
        <v>0</v>
      </c>
      <c r="J56" s="31">
        <v>0</v>
      </c>
      <c r="K56" s="20"/>
    </row>
    <row r="57" spans="1:11" ht="91.2" customHeight="1" x14ac:dyDescent="0.3">
      <c r="A57" s="12"/>
      <c r="B57" s="10" t="s">
        <v>68</v>
      </c>
      <c r="C57" s="14" t="s">
        <v>41</v>
      </c>
      <c r="D57" s="26">
        <f>E57+F57+G57+I57+J57</f>
        <v>948.37</v>
      </c>
      <c r="E57" s="26">
        <v>0</v>
      </c>
      <c r="F57" s="26">
        <v>948.37</v>
      </c>
      <c r="G57" s="47">
        <v>0</v>
      </c>
      <c r="H57" s="48"/>
      <c r="I57" s="31">
        <v>0</v>
      </c>
      <c r="J57" s="31">
        <v>0</v>
      </c>
      <c r="K57" s="20"/>
    </row>
    <row r="58" spans="1:11" ht="91.2" customHeight="1" x14ac:dyDescent="0.3">
      <c r="A58" s="12"/>
      <c r="B58" s="10" t="s">
        <v>69</v>
      </c>
      <c r="C58" s="14" t="s">
        <v>41</v>
      </c>
      <c r="D58" s="26">
        <v>0</v>
      </c>
      <c r="E58" s="26">
        <v>311.14999999999998</v>
      </c>
      <c r="F58" s="26">
        <v>234.774</v>
      </c>
      <c r="G58" s="47">
        <v>292.58283999999998</v>
      </c>
      <c r="H58" s="48"/>
      <c r="I58" s="31">
        <v>292.99</v>
      </c>
      <c r="J58" s="31">
        <v>293.16000000000003</v>
      </c>
      <c r="K58" s="20"/>
    </row>
    <row r="59" spans="1:11" ht="91.2" customHeight="1" x14ac:dyDescent="0.3">
      <c r="A59" s="7" t="s">
        <v>84</v>
      </c>
      <c r="B59" s="7" t="s">
        <v>59</v>
      </c>
      <c r="C59" s="6" t="s">
        <v>41</v>
      </c>
      <c r="D59" s="18">
        <f t="shared" ref="D59:D62" si="8">E59+F59+G59+I59+J59</f>
        <v>182.13</v>
      </c>
      <c r="E59" s="18">
        <v>121.43</v>
      </c>
      <c r="F59" s="45">
        <v>60.7</v>
      </c>
      <c r="G59" s="51">
        <v>0</v>
      </c>
      <c r="H59" s="52"/>
      <c r="I59" s="20">
        <v>0</v>
      </c>
      <c r="J59" s="20">
        <v>0</v>
      </c>
      <c r="K59" s="20"/>
    </row>
    <row r="60" spans="1:11" ht="91.2" customHeight="1" x14ac:dyDescent="0.3">
      <c r="A60" s="7" t="s">
        <v>72</v>
      </c>
      <c r="B60" s="7" t="s">
        <v>38</v>
      </c>
      <c r="C60" s="6" t="s">
        <v>41</v>
      </c>
      <c r="D60" s="18">
        <f t="shared" si="8"/>
        <v>5099.82</v>
      </c>
      <c r="E60" s="18">
        <f>E61+E62</f>
        <v>808.26</v>
      </c>
      <c r="F60" s="35">
        <f>F61+F62</f>
        <v>4291.5599999999995</v>
      </c>
      <c r="G60" s="51">
        <f>G61+G62</f>
        <v>0</v>
      </c>
      <c r="H60" s="52"/>
      <c r="I60" s="35">
        <f>I61+I62</f>
        <v>0</v>
      </c>
      <c r="J60" s="35">
        <f>J61+J62</f>
        <v>0</v>
      </c>
      <c r="K60" s="20"/>
    </row>
    <row r="61" spans="1:11" ht="91.2" customHeight="1" x14ac:dyDescent="0.3">
      <c r="A61" s="12"/>
      <c r="B61" s="10" t="s">
        <v>70</v>
      </c>
      <c r="C61" s="14" t="s">
        <v>41</v>
      </c>
      <c r="D61" s="36">
        <f t="shared" si="8"/>
        <v>4117.6499999999996</v>
      </c>
      <c r="E61" s="36">
        <v>0</v>
      </c>
      <c r="F61" s="36">
        <v>4117.6499999999996</v>
      </c>
      <c r="G61" s="47">
        <v>0</v>
      </c>
      <c r="H61" s="48"/>
      <c r="I61" s="31">
        <v>0</v>
      </c>
      <c r="J61" s="31">
        <v>0</v>
      </c>
      <c r="K61" s="20"/>
    </row>
    <row r="62" spans="1:11" ht="91.2" customHeight="1" x14ac:dyDescent="0.3">
      <c r="A62" s="12"/>
      <c r="B62" s="10" t="s">
        <v>71</v>
      </c>
      <c r="C62" s="14" t="s">
        <v>41</v>
      </c>
      <c r="D62" s="37">
        <f t="shared" si="8"/>
        <v>982.17</v>
      </c>
      <c r="E62" s="37">
        <v>808.26</v>
      </c>
      <c r="F62" s="37">
        <v>173.91</v>
      </c>
      <c r="G62" s="47">
        <v>0</v>
      </c>
      <c r="H62" s="48"/>
      <c r="I62" s="31">
        <v>0</v>
      </c>
      <c r="J62" s="31">
        <v>0</v>
      </c>
      <c r="K62" s="20"/>
    </row>
    <row r="63" spans="1:11" ht="91.2" customHeight="1" x14ac:dyDescent="0.3">
      <c r="A63" s="7" t="s">
        <v>57</v>
      </c>
      <c r="B63" s="7" t="s">
        <v>85</v>
      </c>
      <c r="C63" s="6" t="s">
        <v>41</v>
      </c>
      <c r="D63" s="41">
        <f t="shared" ref="D63:D64" si="9">E63+F63+G63+I63+J63</f>
        <v>13924.07488</v>
      </c>
      <c r="E63" s="41">
        <f>E64</f>
        <v>0</v>
      </c>
      <c r="F63" s="41">
        <f>F64</f>
        <v>2832.02</v>
      </c>
      <c r="G63" s="51">
        <f>G64</f>
        <v>11092.05488</v>
      </c>
      <c r="H63" s="52"/>
      <c r="I63" s="20">
        <f>I64</f>
        <v>0</v>
      </c>
      <c r="J63" s="20">
        <f>J64</f>
        <v>0</v>
      </c>
      <c r="K63" s="20"/>
    </row>
    <row r="64" spans="1:11" ht="91.2" customHeight="1" x14ac:dyDescent="0.3">
      <c r="A64" s="12"/>
      <c r="B64" s="10" t="s">
        <v>85</v>
      </c>
      <c r="C64" s="14" t="s">
        <v>41</v>
      </c>
      <c r="D64" s="43">
        <f t="shared" si="9"/>
        <v>13924.07488</v>
      </c>
      <c r="E64" s="43">
        <v>0</v>
      </c>
      <c r="F64" s="43">
        <v>2832.02</v>
      </c>
      <c r="G64" s="69">
        <v>11092.05488</v>
      </c>
      <c r="H64" s="70"/>
      <c r="I64" s="31">
        <v>0</v>
      </c>
      <c r="J64" s="31">
        <v>0</v>
      </c>
      <c r="K64" s="20"/>
    </row>
    <row r="67" spans="12:12" ht="15.75" customHeight="1" x14ac:dyDescent="0.25"/>
    <row r="70" spans="12:12" x14ac:dyDescent="0.25">
      <c r="L70"/>
    </row>
    <row r="71" spans="12:12" x14ac:dyDescent="0.25">
      <c r="L71"/>
    </row>
    <row r="72" spans="12:12" x14ac:dyDescent="0.25">
      <c r="L72"/>
    </row>
  </sheetData>
  <mergeCells count="69">
    <mergeCell ref="G64:H64"/>
    <mergeCell ref="G62:H62"/>
    <mergeCell ref="G63:H63"/>
    <mergeCell ref="G32:H32"/>
    <mergeCell ref="G37:H37"/>
    <mergeCell ref="G52:H52"/>
    <mergeCell ref="G51:H51"/>
    <mergeCell ref="G50:H50"/>
    <mergeCell ref="G49:H49"/>
    <mergeCell ref="G48:H48"/>
    <mergeCell ref="G36:H36"/>
    <mergeCell ref="G35:H35"/>
    <mergeCell ref="G41:H41"/>
    <mergeCell ref="G42:H42"/>
    <mergeCell ref="G43:H43"/>
    <mergeCell ref="G34:H34"/>
    <mergeCell ref="G9:H9"/>
    <mergeCell ref="J31:K31"/>
    <mergeCell ref="G31:H31"/>
    <mergeCell ref="G18:H18"/>
    <mergeCell ref="G20:H20"/>
    <mergeCell ref="G29:H29"/>
    <mergeCell ref="G30:H30"/>
    <mergeCell ref="G17:H17"/>
    <mergeCell ref="D1:H1"/>
    <mergeCell ref="D2:H2"/>
    <mergeCell ref="A3:K3"/>
    <mergeCell ref="I2:K2"/>
    <mergeCell ref="G6:H6"/>
    <mergeCell ref="A4:A5"/>
    <mergeCell ref="B4:B5"/>
    <mergeCell ref="C4:C5"/>
    <mergeCell ref="G5:H5"/>
    <mergeCell ref="D4:K4"/>
    <mergeCell ref="G7:H7"/>
    <mergeCell ref="G10:H10"/>
    <mergeCell ref="G11:H11"/>
    <mergeCell ref="G12:H12"/>
    <mergeCell ref="G54:H54"/>
    <mergeCell ref="G45:H45"/>
    <mergeCell ref="G47:H47"/>
    <mergeCell ref="G46:H46"/>
    <mergeCell ref="G14:H14"/>
    <mergeCell ref="G15:H15"/>
    <mergeCell ref="G16:H16"/>
    <mergeCell ref="G8:H8"/>
    <mergeCell ref="G44:H44"/>
    <mergeCell ref="G13:H13"/>
    <mergeCell ref="G19:H19"/>
    <mergeCell ref="G26:H26"/>
    <mergeCell ref="G40:H40"/>
    <mergeCell ref="G60:H60"/>
    <mergeCell ref="G56:H56"/>
    <mergeCell ref="G61:H61"/>
    <mergeCell ref="G55:H55"/>
    <mergeCell ref="G59:H59"/>
    <mergeCell ref="G57:H57"/>
    <mergeCell ref="G58:H58"/>
    <mergeCell ref="G53:H53"/>
    <mergeCell ref="G33:H33"/>
    <mergeCell ref="G27:H27"/>
    <mergeCell ref="G39:H39"/>
    <mergeCell ref="G28:H28"/>
    <mergeCell ref="G21:H21"/>
    <mergeCell ref="G22:H22"/>
    <mergeCell ref="G23:H23"/>
    <mergeCell ref="G24:H24"/>
    <mergeCell ref="G25:H25"/>
    <mergeCell ref="G38:H38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GOK</cp:lastModifiedBy>
  <cp:lastPrinted>2024-02-07T14:31:38Z</cp:lastPrinted>
  <dcterms:created xsi:type="dcterms:W3CDTF">2014-09-03T13:00:30Z</dcterms:created>
  <dcterms:modified xsi:type="dcterms:W3CDTF">2024-03-21T10:19:32Z</dcterms:modified>
</cp:coreProperties>
</file>