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lopova\2018_08\Disk_D\Бюджет 2022\Отчет об исполнении бюджета за 9 месяцев 2022 года\"/>
    </mc:Choice>
  </mc:AlternateContent>
  <bookViews>
    <workbookView xWindow="-120" yWindow="-120" windowWidth="25440" windowHeight="1539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C7" i="1"/>
  <c r="D7" i="1"/>
  <c r="D74" i="1"/>
  <c r="C74" i="1"/>
  <c r="D70" i="1"/>
  <c r="C70" i="1"/>
  <c r="D69" i="1"/>
  <c r="C69" i="1"/>
  <c r="D56" i="1"/>
  <c r="D49" i="1" s="1"/>
  <c r="C56" i="1"/>
  <c r="C49" i="1" s="1"/>
  <c r="D42" i="1"/>
  <c r="C42" i="1"/>
  <c r="D40" i="1"/>
  <c r="C40" i="1"/>
  <c r="D28" i="1"/>
  <c r="C28" i="1"/>
  <c r="D27" i="1"/>
  <c r="C27" i="1"/>
  <c r="C26" i="1"/>
  <c r="D25" i="1"/>
  <c r="C25" i="1"/>
  <c r="D24" i="1"/>
  <c r="C24" i="1"/>
  <c r="D23" i="1"/>
  <c r="C23" i="1"/>
  <c r="D22" i="1"/>
  <c r="C22" i="1"/>
  <c r="D21" i="1"/>
  <c r="C21" i="1"/>
  <c r="C20" i="1"/>
  <c r="C67" i="1" l="1"/>
  <c r="D67" i="1"/>
  <c r="C13" i="1"/>
  <c r="D13" i="1"/>
  <c r="C10" i="1" l="1"/>
  <c r="C6" i="1" s="1"/>
  <c r="D10" i="1"/>
  <c r="D6" i="1" s="1"/>
</calcChain>
</file>

<file path=xl/sharedStrings.xml><?xml version="1.0" encoding="utf-8"?>
<sst xmlns="http://schemas.openxmlformats.org/spreadsheetml/2006/main" count="147" uniqueCount="107">
  <si>
    <t>КВД</t>
  </si>
  <si>
    <t>Наименование КВД</t>
  </si>
  <si>
    <t>БЕЗВОЗМЕЗДНЫЕ ПОСТУПЛЕНИЯ</t>
  </si>
  <si>
    <t>Предоставление нерезидентами грантов для получателей средств бюджетов муниципальных округов</t>
  </si>
  <si>
    <t>Прочие безвозмездные поступления в бюджеты муниципальных округов</t>
  </si>
  <si>
    <t>Дотации бюджетам бюджетной системы Российской Федерации</t>
  </si>
  <si>
    <t>Прочие дотации бюджетам муниципальных округов</t>
  </si>
  <si>
    <t>Субсидии бюджетам бюджетной системы Российской Федерации (межбюджетные субсидии)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</si>
  <si>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</si>
  <si>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</si>
  <si>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</si>
  <si>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</si>
  <si>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</si>
  <si>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поддержку отрасли культуры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</si>
  <si>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</si>
  <si>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техническое оснащение муниципальных музеев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</si>
  <si>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</si>
  <si>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Субвенции бюджетам бюджетной системы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</si>
  <si>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</si>
  <si>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</si>
  <si>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</si>
  <si>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</si>
  <si>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</si>
  <si>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</si>
  <si>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</si>
  <si>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муниципальных округов на поддержку отрасли культуры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</si>
  <si>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</si>
  <si>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муниципальных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(Ремонт дорожного покрытия по ул. Молодежная в пос. Горбатовка Зеленградского района Калининградской области)</t>
  </si>
  <si>
    <t xml:space="preserve"> Субсидия на капитальный ремонт дороги в пос. Сараево Зеленоградского района Калининградской области за счет средств резервного фонда Правительства Калининградской области</t>
  </si>
  <si>
    <t>Субсидии бюджетам муниципальных округов на софинансирование капитальных вложений в объекты муниципальной собственности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</si>
  <si>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</si>
  <si>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муниципальных округов на 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государственной (муниципальной)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</si>
  <si>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Субсидии бюджетам муниципальных округов на 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(Реконструкция очистных сооружений в пос. Рыбачий Зеленоградского района, Калининградской области")</t>
  </si>
  <si>
    <t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</si>
  <si>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бюджетам муниципальных округов на поддержку муниципальных программ формирования современной городской среды на дворовые территории</t>
  </si>
  <si>
    <t>Субсидии бюджетам муниципальных округов на содержание морских пляжей в границах муниципального образования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</si>
  <si>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</si>
  <si>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 xml:space="preserve"> Субсидии бюджетам муниципальных округов на решение вопросов местного значения в сфере жилищно-коммунального хозяйства (ПКД)</t>
  </si>
  <si>
    <t>Субсидии бюджетам муниципальных округов из областного бюджета местным бюджетам на поддержку муниципальных газет</t>
  </si>
  <si>
    <t xml:space="preserve"> 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</si>
  <si>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 xml:space="preserve"> Субсидии бюджетам муниципальных округов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</si>
  <si>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</si>
  <si>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</si>
  <si>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 Субсидии бюджетам муниципальных округов на капитальный ремонт и устройство спортивных объектов муниципальной собственности</t>
  </si>
  <si>
    <t>Субсидии бюджетам муниципальных округовна обеспечение в срок до 31 декабря 2022 года санитарно-противоэпидемических мероприятий в муниципальных образовательных организациях</t>
  </si>
  <si>
    <t xml:space="preserve"> Субсидии бюджетам муниципальных округов на решение вопросов местного значения в сфере жилищно-коммунального хозяйства (Благоустройство береговой территории на побережье Балтийского моря в районе велодорожки на участке от р.Алейка до западной части г.Зеленоградска )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</si>
  <si>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</si>
  <si>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 (благоустройство КАУПа)</t>
  </si>
  <si>
    <t>Субсидии бюджетам муниципальных образований Калининградской области из областного бюджета за счет средств резервного фонда Правительства Калининградской области на обеспечение присмотра и ухода за детьми, осваивающими образовательные программы</t>
  </si>
  <si>
    <t>Субсидии бюджетам муниципальных округов на озеленение территории дюн от западной части г. Зеленоградска до реки Алейки</t>
  </si>
  <si>
    <t xml:space="preserve"> Субсидии бюджетам муниципальных округов на оснащение геральдической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</si>
  <si>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Субсидии бюджетам муниципальных округов на решение вопросов местного значения в сфере жилищно-коммунального хозяйства (благоустройство территории, обеспечение водоснабжением и водоотведение) (ул. Победы, спортивная площадка)</t>
  </si>
  <si>
    <t>Субвенции бюджетам муниципальных округов на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совершеннолетними гражданами</t>
  </si>
  <si>
    <t xml:space="preserve"> Субвенции бюджетам муниципальных округов на осуществление полномочий КО в сфере социальной поддержки населения в части деятельности органов управления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</si>
  <si>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</si>
  <si>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 Субвенции бюджетам муниципальных округов на обеспечение государственных гарантий реализации прав на получение беплатного начального общего, основного общего, среднего общего образования</t>
  </si>
  <si>
    <t xml:space="preserve"> 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</si>
  <si>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Субвенции бюджетам муниципальных округов на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несовершеннолетними детьми</t>
  </si>
  <si>
    <t xml:space="preserve"> Субвенции бюджетам муниципальных округов на обеспечение полномочий Калининградской области по социальному обслуживанию граждан пожилого возраста и инвалидов</t>
  </si>
  <si>
    <t>)Субвенции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</si>
  <si>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</si>
  <si>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</si>
  <si>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</si>
  <si>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 xml:space="preserve"> Субвенции бюджетам муниципальных округов на осуществление полномочий по государственной поддержке сельскогохозяйственного производства</t>
  </si>
  <si>
    <t>Иные межбюджетные трансферты на проведение работ по уничтожению борщевика Сосновского</t>
  </si>
  <si>
    <t xml:space="preserve"> Единовременные денежные выплаты за счет средств резервного фонда Правительства Калининградской области</t>
  </si>
  <si>
    <t>Прочие межбюджетные трансферты, передаваемые бюджетам муниципальных округов на поддержку учреждений клубного типа, библиотек, музеев и работников указанных учреждений</t>
  </si>
  <si>
    <t>211 2.00.00000.00.0000.000</t>
  </si>
  <si>
    <t>211 2.01.04010.14.0000.150</t>
  </si>
  <si>
    <t>211 2.07.04050.14.0000.150</t>
  </si>
  <si>
    <t>213 2.00.00000.00.0000.000</t>
  </si>
  <si>
    <t>213 2.02.10000.00.0000.150</t>
  </si>
  <si>
    <t>213 2.02.19999.14.0000.150</t>
  </si>
  <si>
    <t>213 2.02.20000.00.0000.150</t>
  </si>
  <si>
    <t>213 2.02.20041.14.0000.150</t>
  </si>
  <si>
    <t>213 2.02.20077.14.0000.150</t>
  </si>
  <si>
    <t>213 2.02.25169.14.0000.150</t>
  </si>
  <si>
    <t>213 2.02.25304.14.0000.150</t>
  </si>
  <si>
    <t>213 2.02.25467.14.0000.150</t>
  </si>
  <si>
    <t>213 2.02.25491.14.0000.150</t>
  </si>
  <si>
    <t>213 2.02.25497.14.0000.150</t>
  </si>
  <si>
    <t>213 2.02.25519.14.0000.150</t>
  </si>
  <si>
    <t>213 2.02.25576.14.0000.150</t>
  </si>
  <si>
    <t>213 2.02.25590.14.0000.150</t>
  </si>
  <si>
    <t>213 2.02.25786.14.0000.150</t>
  </si>
  <si>
    <t>213 2.02.29999.14.0000.150</t>
  </si>
  <si>
    <t>213 2.02.30000.00.0000.150</t>
  </si>
  <si>
    <t>213 2.02.30024.14.0000.150</t>
  </si>
  <si>
    <t>213 2.02.30027.14.0000.150</t>
  </si>
  <si>
    <t>213 2.02.35118.14.0000.150</t>
  </si>
  <si>
    <t>213 2.02.35120.14.0000.150</t>
  </si>
  <si>
    <t>213 2.02.35930.14.0000.150</t>
  </si>
  <si>
    <t>213 2.02.40000.00.0000.150</t>
  </si>
  <si>
    <t>213 2.02.45303.14.0000.150</t>
  </si>
  <si>
    <t>213 2.02.45424.14.0000.150</t>
  </si>
  <si>
    <t>213 2.02.45519.14.0000.150</t>
  </si>
  <si>
    <t>213 2.02.49999.14.0000.150</t>
  </si>
  <si>
    <t>213 2.19.00000.00.0000.000</t>
  </si>
  <si>
    <t>Уточненный план</t>
  </si>
  <si>
    <t>Исполнено на 01.10.2022 г.</t>
  </si>
  <si>
    <t>(тыс. руб.)</t>
  </si>
  <si>
    <t>Исполнение безвозмездных поступлений на 01.10.2022 года</t>
  </si>
  <si>
    <t>Субсидии бюджетам муниципальных округов на решение вопросов местного значения в сфере жилищно-коммунального хозяйства (благоустройство территории)(п. Логвино, детская площадка)</t>
  </si>
  <si>
    <t>Субвенции бюджетам муниципальных округов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</si>
  <si>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</si>
  <si>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 соответствующей преподаваемому предмету, в муниципальные общеобразовательные организации</t>
  </si>
  <si>
    <r>
      <rPr>
        <b/>
        <sz val="9"/>
        <rFont val="Times New Roman"/>
        <family val="1"/>
        <charset val="204"/>
      </rPr>
      <t xml:space="preserve">Приложение №2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муниципальный округ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 от "14 " октября  2022г. №3000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</si>
</sst>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2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6"/>
  <sheetViews>
    <sheetView showGridLines="0" tabSelected="1" workbookViewId="0">
      <selection activeCell="E2" sqref="E2"/>
    </sheetView>
  </sheetViews>
  <sheetFormatPr defaultRowHeight="12.75" customHeight="1" outlineLevelRow="7" x14ac:dyDescent="0.2"/>
  <cols>
    <col min="1" max="1" width="25.42578125" style="1" customWidth="1"/>
    <col min="2" max="2" width="32.140625" style="1" customWidth="1"/>
    <col min="3" max="3" width="14.28515625" style="1" customWidth="1"/>
    <col min="4" max="4" width="15" style="1" customWidth="1"/>
    <col min="5" max="7" width="9.140625" style="1" customWidth="1"/>
    <col min="8" max="16384" width="9.140625" style="1"/>
  </cols>
  <sheetData>
    <row r="1" spans="1:4" ht="71.25" customHeight="1" x14ac:dyDescent="0.2">
      <c r="A1" s="11"/>
      <c r="B1" s="11"/>
      <c r="C1" s="17" t="s">
        <v>106</v>
      </c>
      <c r="D1" s="17"/>
    </row>
    <row r="2" spans="1:4" ht="15.75" x14ac:dyDescent="0.25">
      <c r="A2" s="15" t="s">
        <v>101</v>
      </c>
      <c r="B2" s="15"/>
      <c r="C2" s="15"/>
      <c r="D2" s="15"/>
    </row>
    <row r="3" spans="1:4" x14ac:dyDescent="0.2">
      <c r="A3" s="16"/>
      <c r="B3" s="16"/>
      <c r="C3" s="16"/>
      <c r="D3" s="16"/>
    </row>
    <row r="4" spans="1:4" x14ac:dyDescent="0.2">
      <c r="D4" s="10" t="s">
        <v>100</v>
      </c>
    </row>
    <row r="5" spans="1:4" ht="25.5" x14ac:dyDescent="0.2">
      <c r="A5" s="2" t="s">
        <v>0</v>
      </c>
      <c r="B5" s="2" t="s">
        <v>1</v>
      </c>
      <c r="C5" s="2" t="s">
        <v>98</v>
      </c>
      <c r="D5" s="2" t="s">
        <v>99</v>
      </c>
    </row>
    <row r="6" spans="1:4" x14ac:dyDescent="0.2">
      <c r="A6" s="3"/>
      <c r="B6" s="4"/>
      <c r="C6" s="5">
        <f>C7+C10+C76</f>
        <v>1265629.4500000002</v>
      </c>
      <c r="D6" s="5">
        <f>D7+D10+D76</f>
        <v>867367.23</v>
      </c>
    </row>
    <row r="7" spans="1:4" ht="25.5" x14ac:dyDescent="0.2">
      <c r="A7" s="12" t="s">
        <v>67</v>
      </c>
      <c r="B7" s="6" t="s">
        <v>2</v>
      </c>
      <c r="C7" s="7">
        <f>C8+C9</f>
        <v>500</v>
      </c>
      <c r="D7" s="7">
        <f>D8+D9</f>
        <v>613.38</v>
      </c>
    </row>
    <row r="8" spans="1:4" ht="47.25" customHeight="1" outlineLevel="7" x14ac:dyDescent="0.2">
      <c r="A8" s="13" t="s">
        <v>68</v>
      </c>
      <c r="B8" s="8" t="s">
        <v>3</v>
      </c>
      <c r="C8" s="9">
        <v>0</v>
      </c>
      <c r="D8" s="9">
        <v>113.38</v>
      </c>
    </row>
    <row r="9" spans="1:4" ht="35.25" customHeight="1" outlineLevel="7" x14ac:dyDescent="0.2">
      <c r="A9" s="13" t="s">
        <v>69</v>
      </c>
      <c r="B9" s="8" t="s">
        <v>4</v>
      </c>
      <c r="C9" s="9">
        <v>500</v>
      </c>
      <c r="D9" s="9">
        <v>500</v>
      </c>
    </row>
    <row r="10" spans="1:4" ht="25.5" x14ac:dyDescent="0.2">
      <c r="A10" s="12" t="s">
        <v>70</v>
      </c>
      <c r="B10" s="6" t="s">
        <v>2</v>
      </c>
      <c r="C10" s="7">
        <f>C11+C13+C49+C67</f>
        <v>1265129.4500000002</v>
      </c>
      <c r="D10" s="7">
        <f>D11+D13+D49+D67</f>
        <v>873165.23</v>
      </c>
    </row>
    <row r="11" spans="1:4" ht="35.25" customHeight="1" outlineLevel="2" x14ac:dyDescent="0.2">
      <c r="A11" s="12" t="s">
        <v>71</v>
      </c>
      <c r="B11" s="6" t="s">
        <v>5</v>
      </c>
      <c r="C11" s="7">
        <v>21129.31</v>
      </c>
      <c r="D11" s="7">
        <v>21129.31</v>
      </c>
    </row>
    <row r="12" spans="1:4" ht="34.5" customHeight="1" outlineLevel="7" x14ac:dyDescent="0.2">
      <c r="A12" s="13" t="s">
        <v>72</v>
      </c>
      <c r="B12" s="8" t="s">
        <v>6</v>
      </c>
      <c r="C12" s="9">
        <v>21129.31</v>
      </c>
      <c r="D12" s="9">
        <v>21129.31</v>
      </c>
    </row>
    <row r="13" spans="1:4" ht="47.25" customHeight="1" outlineLevel="2" x14ac:dyDescent="0.2">
      <c r="A13" s="12" t="s">
        <v>73</v>
      </c>
      <c r="B13" s="6" t="s">
        <v>7</v>
      </c>
      <c r="C13" s="7">
        <f>SUM(C14:C48)</f>
        <v>655284.44000000006</v>
      </c>
      <c r="D13" s="7">
        <f>SUM(D14:D48)</f>
        <v>416296.80999999994</v>
      </c>
    </row>
    <row r="14" spans="1:4" ht="141.75" customHeight="1" outlineLevel="7" x14ac:dyDescent="0.2">
      <c r="A14" s="13" t="s">
        <v>74</v>
      </c>
      <c r="B14" s="8" t="s">
        <v>27</v>
      </c>
      <c r="C14" s="9">
        <v>2970</v>
      </c>
      <c r="D14" s="9">
        <v>2916.36</v>
      </c>
    </row>
    <row r="15" spans="1:4" ht="89.25" outlineLevel="7" x14ac:dyDescent="0.2">
      <c r="A15" s="13" t="s">
        <v>74</v>
      </c>
      <c r="B15" s="8" t="s">
        <v>28</v>
      </c>
      <c r="C15" s="9">
        <v>3316.62</v>
      </c>
      <c r="D15" s="9">
        <v>0</v>
      </c>
    </row>
    <row r="16" spans="1:4" ht="151.5" customHeight="1" outlineLevel="7" x14ac:dyDescent="0.2">
      <c r="A16" s="13" t="s">
        <v>75</v>
      </c>
      <c r="B16" s="8" t="s">
        <v>29</v>
      </c>
      <c r="C16" s="9">
        <v>333977.8</v>
      </c>
      <c r="D16" s="9">
        <v>210310.9</v>
      </c>
    </row>
    <row r="17" spans="1:4" ht="115.5" customHeight="1" outlineLevel="7" x14ac:dyDescent="0.2">
      <c r="A17" s="13" t="s">
        <v>75</v>
      </c>
      <c r="B17" s="8" t="s">
        <v>30</v>
      </c>
      <c r="C17" s="9">
        <v>3575.63</v>
      </c>
      <c r="D17" s="9">
        <v>0</v>
      </c>
    </row>
    <row r="18" spans="1:4" ht="201" customHeight="1" outlineLevel="7" x14ac:dyDescent="0.2">
      <c r="A18" s="13" t="s">
        <v>75</v>
      </c>
      <c r="B18" s="8" t="s">
        <v>31</v>
      </c>
      <c r="C18" s="9">
        <v>128524.49</v>
      </c>
      <c r="D18" s="9">
        <v>128524.4</v>
      </c>
    </row>
    <row r="19" spans="1:4" ht="153" outlineLevel="7" x14ac:dyDescent="0.2">
      <c r="A19" s="13" t="s">
        <v>75</v>
      </c>
      <c r="B19" s="8" t="s">
        <v>32</v>
      </c>
      <c r="C19" s="9">
        <v>2439.69</v>
      </c>
      <c r="D19" s="9">
        <v>0</v>
      </c>
    </row>
    <row r="20" spans="1:4" ht="117.75" customHeight="1" outlineLevel="7" x14ac:dyDescent="0.2">
      <c r="A20" s="13" t="s">
        <v>76</v>
      </c>
      <c r="B20" s="8" t="s">
        <v>8</v>
      </c>
      <c r="C20" s="9">
        <f>1122.91+34.73</f>
        <v>1157.6400000000001</v>
      </c>
      <c r="D20" s="9">
        <f>1120.68+34.66</f>
        <v>1155.3400000000001</v>
      </c>
    </row>
    <row r="21" spans="1:4" ht="98.25" customHeight="1" outlineLevel="7" x14ac:dyDescent="0.2">
      <c r="A21" s="13" t="s">
        <v>77</v>
      </c>
      <c r="B21" s="8" t="s">
        <v>9</v>
      </c>
      <c r="C21" s="9">
        <f>16991.26+3236.43</f>
        <v>20227.689999999999</v>
      </c>
      <c r="D21" s="9">
        <f>12304.43+2343.7</f>
        <v>14648.130000000001</v>
      </c>
    </row>
    <row r="22" spans="1:4" ht="84.75" customHeight="1" outlineLevel="7" x14ac:dyDescent="0.2">
      <c r="A22" s="13" t="s">
        <v>78</v>
      </c>
      <c r="B22" s="8" t="s">
        <v>10</v>
      </c>
      <c r="C22" s="9">
        <f>274.75+52.33</f>
        <v>327.08</v>
      </c>
      <c r="D22" s="9">
        <f>274.75+52.33</f>
        <v>327.08</v>
      </c>
    </row>
    <row r="23" spans="1:4" ht="85.5" customHeight="1" outlineLevel="7" x14ac:dyDescent="0.2">
      <c r="A23" s="13" t="s">
        <v>79</v>
      </c>
      <c r="B23" s="8" t="s">
        <v>11</v>
      </c>
      <c r="C23" s="9">
        <f>143.79+4.45</f>
        <v>148.23999999999998</v>
      </c>
      <c r="D23" s="9">
        <f>143.29+4.43</f>
        <v>147.72</v>
      </c>
    </row>
    <row r="24" spans="1:4" ht="57.75" customHeight="1" outlineLevel="7" x14ac:dyDescent="0.2">
      <c r="A24" s="13" t="s">
        <v>80</v>
      </c>
      <c r="B24" s="8" t="s">
        <v>12</v>
      </c>
      <c r="C24" s="9">
        <f>386.99+973.81</f>
        <v>1360.8</v>
      </c>
      <c r="D24" s="9">
        <f>386.99+973.81</f>
        <v>1360.8</v>
      </c>
    </row>
    <row r="25" spans="1:4" ht="44.25" customHeight="1" outlineLevel="7" x14ac:dyDescent="0.2">
      <c r="A25" s="13" t="s">
        <v>81</v>
      </c>
      <c r="B25" s="8" t="s">
        <v>13</v>
      </c>
      <c r="C25" s="9">
        <f>187.14+120.89</f>
        <v>308.02999999999997</v>
      </c>
      <c r="D25" s="9">
        <f>187.14+120.89</f>
        <v>308.02999999999997</v>
      </c>
    </row>
    <row r="26" spans="1:4" ht="51" outlineLevel="7" x14ac:dyDescent="0.2">
      <c r="A26" s="13" t="s">
        <v>82</v>
      </c>
      <c r="B26" s="8" t="s">
        <v>14</v>
      </c>
      <c r="C26" s="9">
        <f>4582.6+141.76</f>
        <v>4724.3600000000006</v>
      </c>
      <c r="D26" s="9">
        <v>0</v>
      </c>
    </row>
    <row r="27" spans="1:4" ht="49.5" customHeight="1" outlineLevel="7" x14ac:dyDescent="0.2">
      <c r="A27" s="13" t="s">
        <v>83</v>
      </c>
      <c r="B27" s="8" t="s">
        <v>15</v>
      </c>
      <c r="C27" s="9">
        <f>2629.25+138.38</f>
        <v>2767.63</v>
      </c>
      <c r="D27" s="9">
        <f>2106.33+110.86</f>
        <v>2217.19</v>
      </c>
    </row>
    <row r="28" spans="1:4" ht="108.75" customHeight="1" outlineLevel="7" x14ac:dyDescent="0.2">
      <c r="A28" s="13" t="s">
        <v>84</v>
      </c>
      <c r="B28" s="8" t="s">
        <v>16</v>
      </c>
      <c r="C28" s="9">
        <f>700.75+21.71</f>
        <v>722.46</v>
      </c>
      <c r="D28" s="9">
        <f>700.75+21.71</f>
        <v>722.46</v>
      </c>
    </row>
    <row r="29" spans="1:4" ht="165.75" outlineLevel="7" x14ac:dyDescent="0.2">
      <c r="A29" s="13" t="s">
        <v>85</v>
      </c>
      <c r="B29" s="8" t="s">
        <v>33</v>
      </c>
      <c r="C29" s="9">
        <v>6425.9</v>
      </c>
      <c r="D29" s="9">
        <v>4265.3</v>
      </c>
    </row>
    <row r="30" spans="1:4" ht="76.5" outlineLevel="7" x14ac:dyDescent="0.2">
      <c r="A30" s="13" t="s">
        <v>85</v>
      </c>
      <c r="B30" s="8" t="s">
        <v>34</v>
      </c>
      <c r="C30" s="9">
        <v>2300</v>
      </c>
      <c r="D30" s="9">
        <v>0</v>
      </c>
    </row>
    <row r="31" spans="1:4" ht="57" customHeight="1" outlineLevel="7" x14ac:dyDescent="0.2">
      <c r="A31" s="13" t="s">
        <v>85</v>
      </c>
      <c r="B31" s="8" t="s">
        <v>35</v>
      </c>
      <c r="C31" s="9">
        <v>2000</v>
      </c>
      <c r="D31" s="9">
        <v>2000</v>
      </c>
    </row>
    <row r="32" spans="1:4" ht="69" customHeight="1" outlineLevel="7" x14ac:dyDescent="0.2">
      <c r="A32" s="13" t="s">
        <v>85</v>
      </c>
      <c r="B32" s="8" t="s">
        <v>36</v>
      </c>
      <c r="C32" s="9">
        <v>4651</v>
      </c>
      <c r="D32" s="9">
        <v>4372.6400000000003</v>
      </c>
    </row>
    <row r="33" spans="1:4" ht="63" customHeight="1" outlineLevel="7" x14ac:dyDescent="0.2">
      <c r="A33" s="13" t="s">
        <v>85</v>
      </c>
      <c r="B33" s="8" t="s">
        <v>37</v>
      </c>
      <c r="C33" s="9">
        <v>33654.519999999997</v>
      </c>
      <c r="D33" s="9">
        <v>7969.42</v>
      </c>
    </row>
    <row r="34" spans="1:4" ht="61.5" customHeight="1" outlineLevel="7" x14ac:dyDescent="0.2">
      <c r="A34" s="13" t="s">
        <v>85</v>
      </c>
      <c r="B34" s="8" t="s">
        <v>38</v>
      </c>
      <c r="C34" s="9">
        <v>848.16</v>
      </c>
      <c r="D34" s="9">
        <v>848.16</v>
      </c>
    </row>
    <row r="35" spans="1:4" ht="87" customHeight="1" outlineLevel="7" x14ac:dyDescent="0.2">
      <c r="A35" s="13" t="s">
        <v>85</v>
      </c>
      <c r="B35" s="8" t="s">
        <v>39</v>
      </c>
      <c r="C35" s="9">
        <v>780</v>
      </c>
      <c r="D35" s="9">
        <v>238.54</v>
      </c>
    </row>
    <row r="36" spans="1:4" ht="108.75" customHeight="1" outlineLevel="7" x14ac:dyDescent="0.2">
      <c r="A36" s="13" t="s">
        <v>85</v>
      </c>
      <c r="B36" s="8" t="s">
        <v>40</v>
      </c>
      <c r="C36" s="9">
        <v>12664.31</v>
      </c>
      <c r="D36" s="9">
        <v>12093.35</v>
      </c>
    </row>
    <row r="37" spans="1:4" ht="102" customHeight="1" outlineLevel="7" x14ac:dyDescent="0.2">
      <c r="A37" s="13" t="s">
        <v>85</v>
      </c>
      <c r="B37" s="8" t="s">
        <v>41</v>
      </c>
      <c r="C37" s="9">
        <v>2883</v>
      </c>
      <c r="D37" s="9">
        <v>2794.29</v>
      </c>
    </row>
    <row r="38" spans="1:4" ht="98.25" customHeight="1" outlineLevel="7" x14ac:dyDescent="0.2">
      <c r="A38" s="13" t="s">
        <v>85</v>
      </c>
      <c r="B38" s="8" t="s">
        <v>42</v>
      </c>
      <c r="C38" s="9">
        <v>1108.7</v>
      </c>
      <c r="D38" s="9">
        <v>742.93</v>
      </c>
    </row>
    <row r="39" spans="1:4" ht="66.75" customHeight="1" outlineLevel="7" x14ac:dyDescent="0.2">
      <c r="A39" s="13" t="s">
        <v>85</v>
      </c>
      <c r="B39" s="8" t="s">
        <v>43</v>
      </c>
      <c r="C39" s="9">
        <v>3234</v>
      </c>
      <c r="D39" s="9">
        <v>0</v>
      </c>
    </row>
    <row r="40" spans="1:4" ht="86.25" customHeight="1" outlineLevel="7" x14ac:dyDescent="0.2">
      <c r="A40" s="13" t="s">
        <v>85</v>
      </c>
      <c r="B40" s="8" t="s">
        <v>44</v>
      </c>
      <c r="C40" s="9">
        <f>131.1+106.73</f>
        <v>237.82999999999998</v>
      </c>
      <c r="D40" s="9">
        <f>131.1+106.73</f>
        <v>237.82999999999998</v>
      </c>
    </row>
    <row r="41" spans="1:4" ht="118.5" customHeight="1" outlineLevel="7" x14ac:dyDescent="0.2">
      <c r="A41" s="13" t="s">
        <v>85</v>
      </c>
      <c r="B41" s="8" t="s">
        <v>45</v>
      </c>
      <c r="C41" s="9">
        <v>29700</v>
      </c>
      <c r="D41" s="9">
        <v>0</v>
      </c>
    </row>
    <row r="42" spans="1:4" ht="63.75" outlineLevel="7" x14ac:dyDescent="0.2">
      <c r="A42" s="13" t="s">
        <v>85</v>
      </c>
      <c r="B42" s="8" t="s">
        <v>46</v>
      </c>
      <c r="C42" s="9">
        <f>6012.28+3979.98+2000+4561.57</f>
        <v>16553.830000000002</v>
      </c>
      <c r="D42" s="9">
        <f>6012.28+3979.98+2000+4561.57</f>
        <v>16553.830000000002</v>
      </c>
    </row>
    <row r="43" spans="1:4" ht="74.25" customHeight="1" outlineLevel="7" x14ac:dyDescent="0.2">
      <c r="A43" s="13" t="s">
        <v>85</v>
      </c>
      <c r="B43" s="8" t="s">
        <v>47</v>
      </c>
      <c r="C43" s="9">
        <v>4500</v>
      </c>
      <c r="D43" s="9">
        <v>199.69</v>
      </c>
    </row>
    <row r="44" spans="1:4" ht="109.5" customHeight="1" outlineLevel="7" x14ac:dyDescent="0.2">
      <c r="A44" s="13" t="s">
        <v>85</v>
      </c>
      <c r="B44" s="8" t="s">
        <v>48</v>
      </c>
      <c r="C44" s="9">
        <v>2218.3000000000002</v>
      </c>
      <c r="D44" s="9">
        <v>604.22</v>
      </c>
    </row>
    <row r="45" spans="1:4" ht="63" customHeight="1" outlineLevel="7" x14ac:dyDescent="0.2">
      <c r="A45" s="13" t="s">
        <v>85</v>
      </c>
      <c r="B45" s="8" t="s">
        <v>49</v>
      </c>
      <c r="C45" s="9">
        <v>20438.53</v>
      </c>
      <c r="D45" s="9">
        <v>0</v>
      </c>
    </row>
    <row r="46" spans="1:4" ht="127.5" outlineLevel="7" x14ac:dyDescent="0.2">
      <c r="A46" s="13" t="s">
        <v>85</v>
      </c>
      <c r="B46" s="8" t="s">
        <v>50</v>
      </c>
      <c r="C46" s="9">
        <v>738.2</v>
      </c>
      <c r="D46" s="9">
        <v>738.2</v>
      </c>
    </row>
    <row r="47" spans="1:4" ht="113.25" customHeight="1" outlineLevel="7" x14ac:dyDescent="0.2">
      <c r="A47" s="13" t="s">
        <v>85</v>
      </c>
      <c r="B47" s="8" t="s">
        <v>51</v>
      </c>
      <c r="C47" s="9">
        <v>3000</v>
      </c>
      <c r="D47" s="9">
        <v>0</v>
      </c>
    </row>
    <row r="48" spans="1:4" ht="84" customHeight="1" outlineLevel="7" x14ac:dyDescent="0.2">
      <c r="A48" s="13" t="s">
        <v>85</v>
      </c>
      <c r="B48" s="8" t="s">
        <v>102</v>
      </c>
      <c r="C48" s="9">
        <v>800</v>
      </c>
      <c r="D48" s="9">
        <v>0</v>
      </c>
    </row>
    <row r="49" spans="1:4" ht="39.75" customHeight="1" outlineLevel="2" x14ac:dyDescent="0.2">
      <c r="A49" s="12" t="s">
        <v>86</v>
      </c>
      <c r="B49" s="6" t="s">
        <v>17</v>
      </c>
      <c r="C49" s="7">
        <f>SUM(C50:C66)</f>
        <v>458381.84</v>
      </c>
      <c r="D49" s="7">
        <f>SUM(D50:D66)</f>
        <v>318084.33999999997</v>
      </c>
    </row>
    <row r="50" spans="1:4" ht="123.75" customHeight="1" outlineLevel="7" x14ac:dyDescent="0.2">
      <c r="A50" s="13" t="s">
        <v>87</v>
      </c>
      <c r="B50" s="8" t="s">
        <v>52</v>
      </c>
      <c r="C50" s="9">
        <v>257.72000000000003</v>
      </c>
      <c r="D50" s="9">
        <v>193.29</v>
      </c>
    </row>
    <row r="51" spans="1:4" ht="76.5" outlineLevel="7" x14ac:dyDescent="0.2">
      <c r="A51" s="13" t="s">
        <v>87</v>
      </c>
      <c r="B51" s="8" t="s">
        <v>53</v>
      </c>
      <c r="C51" s="9">
        <v>3720.89</v>
      </c>
      <c r="D51" s="9">
        <v>2790.67</v>
      </c>
    </row>
    <row r="52" spans="1:4" ht="89.25" outlineLevel="7" x14ac:dyDescent="0.2">
      <c r="A52" s="13" t="s">
        <v>87</v>
      </c>
      <c r="B52" s="8" t="s">
        <v>54</v>
      </c>
      <c r="C52" s="9">
        <v>3200</v>
      </c>
      <c r="D52" s="9">
        <v>2549.9899999999998</v>
      </c>
    </row>
    <row r="53" spans="1:4" ht="89.25" outlineLevel="7" x14ac:dyDescent="0.2">
      <c r="A53" s="13" t="s">
        <v>87</v>
      </c>
      <c r="B53" s="8" t="s">
        <v>55</v>
      </c>
      <c r="C53" s="9">
        <v>198669.91</v>
      </c>
      <c r="D53" s="9">
        <v>142932.63</v>
      </c>
    </row>
    <row r="54" spans="1:4" ht="89.25" outlineLevel="7" x14ac:dyDescent="0.2">
      <c r="A54" s="13" t="s">
        <v>87</v>
      </c>
      <c r="B54" s="8" t="s">
        <v>56</v>
      </c>
      <c r="C54" s="9">
        <v>148214.10999999999</v>
      </c>
      <c r="D54" s="9">
        <v>78731.16</v>
      </c>
    </row>
    <row r="55" spans="1:4" ht="125.25" customHeight="1" outlineLevel="7" x14ac:dyDescent="0.2">
      <c r="A55" s="13" t="s">
        <v>87</v>
      </c>
      <c r="B55" s="8" t="s">
        <v>57</v>
      </c>
      <c r="C55" s="9">
        <v>2624.67</v>
      </c>
      <c r="D55" s="9">
        <v>1968.5</v>
      </c>
    </row>
    <row r="56" spans="1:4" ht="76.5" outlineLevel="7" x14ac:dyDescent="0.2">
      <c r="A56" s="13" t="s">
        <v>87</v>
      </c>
      <c r="B56" s="8" t="s">
        <v>58</v>
      </c>
      <c r="C56" s="9">
        <f>4735.92+410.33</f>
        <v>5146.25</v>
      </c>
      <c r="D56" s="9">
        <f>3551.94+307.75</f>
        <v>3859.69</v>
      </c>
    </row>
    <row r="57" spans="1:4" ht="102" outlineLevel="7" x14ac:dyDescent="0.2">
      <c r="A57" s="13" t="s">
        <v>87</v>
      </c>
      <c r="B57" s="8" t="s">
        <v>103</v>
      </c>
      <c r="C57" s="9">
        <v>1948.86</v>
      </c>
      <c r="D57" s="9">
        <v>1680.21</v>
      </c>
    </row>
    <row r="58" spans="1:4" ht="76.5" outlineLevel="7" x14ac:dyDescent="0.2">
      <c r="A58" s="13" t="s">
        <v>87</v>
      </c>
      <c r="B58" s="8" t="s">
        <v>59</v>
      </c>
      <c r="C58" s="9">
        <v>1105</v>
      </c>
      <c r="D58" s="9">
        <v>828.75</v>
      </c>
    </row>
    <row r="59" spans="1:4" ht="114.75" outlineLevel="7" x14ac:dyDescent="0.2">
      <c r="A59" s="13" t="s">
        <v>87</v>
      </c>
      <c r="B59" s="8" t="s">
        <v>60</v>
      </c>
      <c r="C59" s="9">
        <v>0.31</v>
      </c>
      <c r="D59" s="9">
        <v>0.31</v>
      </c>
    </row>
    <row r="60" spans="1:4" ht="114.75" outlineLevel="7" x14ac:dyDescent="0.2">
      <c r="A60" s="13" t="s">
        <v>87</v>
      </c>
      <c r="B60" s="8" t="s">
        <v>61</v>
      </c>
      <c r="C60" s="9">
        <v>8900.51</v>
      </c>
      <c r="D60" s="9">
        <v>2444.08</v>
      </c>
    </row>
    <row r="61" spans="1:4" ht="89.25" outlineLevel="7" x14ac:dyDescent="0.2">
      <c r="A61" s="13" t="s">
        <v>87</v>
      </c>
      <c r="B61" s="8" t="s">
        <v>62</v>
      </c>
      <c r="C61" s="9">
        <v>6854.21</v>
      </c>
      <c r="D61" s="9">
        <v>6230.1</v>
      </c>
    </row>
    <row r="62" spans="1:4" ht="76.5" outlineLevel="7" x14ac:dyDescent="0.2">
      <c r="A62" s="13" t="s">
        <v>87</v>
      </c>
      <c r="B62" s="8" t="s">
        <v>63</v>
      </c>
      <c r="C62" s="9">
        <v>65400</v>
      </c>
      <c r="D62" s="9">
        <v>65400</v>
      </c>
    </row>
    <row r="63" spans="1:4" ht="76.5" outlineLevel="7" x14ac:dyDescent="0.2">
      <c r="A63" s="13" t="s">
        <v>88</v>
      </c>
      <c r="B63" s="8" t="s">
        <v>18</v>
      </c>
      <c r="C63" s="9">
        <v>9952.5</v>
      </c>
      <c r="D63" s="9">
        <v>7320.51</v>
      </c>
    </row>
    <row r="64" spans="1:4" ht="76.5" outlineLevel="7" x14ac:dyDescent="0.2">
      <c r="A64" s="13" t="s">
        <v>89</v>
      </c>
      <c r="B64" s="8" t="s">
        <v>19</v>
      </c>
      <c r="C64" s="9">
        <v>1032.9000000000001</v>
      </c>
      <c r="D64" s="9">
        <v>477.73</v>
      </c>
    </row>
    <row r="65" spans="1:4" ht="93.75" customHeight="1" outlineLevel="7" x14ac:dyDescent="0.2">
      <c r="A65" s="13" t="s">
        <v>90</v>
      </c>
      <c r="B65" s="8" t="s">
        <v>20</v>
      </c>
      <c r="C65" s="9">
        <v>131.19999999999999</v>
      </c>
      <c r="D65" s="9">
        <v>47.92</v>
      </c>
    </row>
    <row r="66" spans="1:4" ht="66.75" customHeight="1" outlineLevel="7" x14ac:dyDescent="0.2">
      <c r="A66" s="13" t="s">
        <v>91</v>
      </c>
      <c r="B66" s="8" t="s">
        <v>21</v>
      </c>
      <c r="C66" s="9">
        <v>1222.8</v>
      </c>
      <c r="D66" s="9">
        <v>628.79999999999995</v>
      </c>
    </row>
    <row r="67" spans="1:4" ht="27.75" customHeight="1" outlineLevel="2" x14ac:dyDescent="0.2">
      <c r="A67" s="12" t="s">
        <v>92</v>
      </c>
      <c r="B67" s="6" t="s">
        <v>22</v>
      </c>
      <c r="C67" s="7">
        <f>SUM(C68:C75)</f>
        <v>130333.85999999999</v>
      </c>
      <c r="D67" s="7">
        <f>SUM(D68:D75)</f>
        <v>117654.76999999999</v>
      </c>
    </row>
    <row r="68" spans="1:4" ht="121.5" customHeight="1" outlineLevel="7" x14ac:dyDescent="0.2">
      <c r="A68" s="13" t="s">
        <v>93</v>
      </c>
      <c r="B68" s="8" t="s">
        <v>23</v>
      </c>
      <c r="C68" s="9">
        <v>11483.64</v>
      </c>
      <c r="D68" s="9">
        <v>8801.48</v>
      </c>
    </row>
    <row r="69" spans="1:4" ht="114.75" outlineLevel="7" x14ac:dyDescent="0.2">
      <c r="A69" s="13" t="s">
        <v>94</v>
      </c>
      <c r="B69" s="8" t="s">
        <v>24</v>
      </c>
      <c r="C69" s="9">
        <f>50000+50000</f>
        <v>100000</v>
      </c>
      <c r="D69" s="9">
        <f>50000+50000</f>
        <v>100000</v>
      </c>
    </row>
    <row r="70" spans="1:4" ht="62.25" customHeight="1" outlineLevel="7" x14ac:dyDescent="0.2">
      <c r="A70" s="13" t="s">
        <v>95</v>
      </c>
      <c r="B70" s="8" t="s">
        <v>25</v>
      </c>
      <c r="C70" s="9">
        <f>100+21.43</f>
        <v>121.43</v>
      </c>
      <c r="D70" s="9">
        <f>100+21.43</f>
        <v>121.43</v>
      </c>
    </row>
    <row r="71" spans="1:4" ht="122.25" customHeight="1" outlineLevel="7" x14ac:dyDescent="0.2">
      <c r="A71" s="13" t="s">
        <v>96</v>
      </c>
      <c r="B71" s="8" t="s">
        <v>105</v>
      </c>
      <c r="C71" s="9">
        <v>300</v>
      </c>
      <c r="D71" s="9">
        <v>200</v>
      </c>
    </row>
    <row r="72" spans="1:4" ht="75" customHeight="1" outlineLevel="7" x14ac:dyDescent="0.2">
      <c r="A72" s="13" t="s">
        <v>96</v>
      </c>
      <c r="B72" s="8" t="s">
        <v>104</v>
      </c>
      <c r="C72" s="9">
        <v>360</v>
      </c>
      <c r="D72" s="9">
        <v>180</v>
      </c>
    </row>
    <row r="73" spans="1:4" ht="54.75" customHeight="1" outlineLevel="7" x14ac:dyDescent="0.2">
      <c r="A73" s="13" t="s">
        <v>96</v>
      </c>
      <c r="B73" s="8" t="s">
        <v>64</v>
      </c>
      <c r="C73" s="9">
        <v>9404.4500000000007</v>
      </c>
      <c r="D73" s="14">
        <v>0</v>
      </c>
    </row>
    <row r="74" spans="1:4" ht="55.5" customHeight="1" outlineLevel="7" x14ac:dyDescent="0.2">
      <c r="A74" s="13" t="s">
        <v>96</v>
      </c>
      <c r="B74" s="8" t="s">
        <v>65</v>
      </c>
      <c r="C74" s="9">
        <f>3257.6+4405.97+960.88</f>
        <v>8624.4499999999989</v>
      </c>
      <c r="D74" s="9">
        <f>2999.81+4351.28+960.88</f>
        <v>8311.9699999999993</v>
      </c>
    </row>
    <row r="75" spans="1:4" ht="83.25" customHeight="1" outlineLevel="7" x14ac:dyDescent="0.2">
      <c r="A75" s="13" t="s">
        <v>96</v>
      </c>
      <c r="B75" s="8" t="s">
        <v>66</v>
      </c>
      <c r="C75" s="9">
        <v>39.89</v>
      </c>
      <c r="D75" s="9">
        <v>39.89</v>
      </c>
    </row>
    <row r="76" spans="1:4" ht="93" customHeight="1" outlineLevel="1" x14ac:dyDescent="0.2">
      <c r="A76" s="12" t="s">
        <v>97</v>
      </c>
      <c r="B76" s="6" t="s">
        <v>26</v>
      </c>
      <c r="C76" s="7">
        <v>0</v>
      </c>
      <c r="D76" s="7">
        <v>-6411.38</v>
      </c>
    </row>
  </sheetData>
  <mergeCells count="3">
    <mergeCell ref="A2:D2"/>
    <mergeCell ref="A3:D3"/>
    <mergeCell ref="C1:D1"/>
  </mergeCells>
  <pageMargins left="0.76" right="0.15748031496062992" top="0.19685039370078741" bottom="0.15748031496062992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Admin</cp:lastModifiedBy>
  <cp:lastPrinted>2022-10-14T10:37:45Z</cp:lastPrinted>
  <dcterms:created xsi:type="dcterms:W3CDTF">2022-10-10T13:27:50Z</dcterms:created>
  <dcterms:modified xsi:type="dcterms:W3CDTF">2022-10-14T10:37:47Z</dcterms:modified>
</cp:coreProperties>
</file>