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3-2024" sheetId="1" r:id="rId1"/>
  </sheets>
  <definedNames>
    <definedName name="_xlnm.Print_Area" localSheetId="0">'2023-2024'!$A$1:$H$82</definedName>
  </definedNames>
  <calcPr fullCalcOnLoad="1"/>
</workbook>
</file>

<file path=xl/sharedStrings.xml><?xml version="1.0" encoding="utf-8"?>
<sst xmlns="http://schemas.openxmlformats.org/spreadsheetml/2006/main" count="88" uniqueCount="86">
  <si>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</si>
  <si>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</si>
  <si>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</si>
  <si>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</si>
  <si>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</si>
  <si>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</si>
  <si>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</si>
  <si>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</si>
  <si>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</si>
  <si>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</si>
  <si>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</si>
  <si>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</si>
  <si>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</si>
  <si>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</si>
  <si>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</si>
  <si>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</si>
  <si>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</si>
  <si>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</si>
  <si>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</si>
  <si>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</si>
  <si>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</si>
  <si>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</si>
  <si>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</si>
  <si>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</si>
  <si>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</si>
  <si>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</si>
  <si>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</si>
  <si>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</si>
  <si>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</si>
  <si>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</si>
  <si>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</si>
  <si>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</si>
  <si>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</si>
  <si>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</si>
  <si>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</si>
  <si>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</si>
  <si>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</si>
  <si>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</si>
  <si>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</si>
  <si>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</si>
  <si>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</si>
  <si>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</si>
  <si>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</si>
  <si>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</si>
  <si>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</si>
  <si>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</si>
  <si>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</si>
  <si>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</si>
  <si>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</si>
  <si>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</si>
  <si>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</si>
  <si>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</si>
  <si>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</si>
  <si>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</si>
  <si>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</si>
  <si>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</si>
  <si>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</si>
  <si>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</si>
  <si>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</si>
  <si>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</si>
  <si>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</si>
  <si>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</si>
  <si>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</si>
  <si>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</si>
  <si>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</si>
  <si>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</si>
  <si>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</si>
  <si>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</si>
  <si>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</si>
  <si>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</si>
  <si>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</si>
  <si>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</si>
  <si>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</si>
  <si>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</si>
  <si>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</si>
  <si>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</si>
  <si>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t>2023 год</t>
  </si>
  <si>
    <t>2024 год</t>
  </si>
  <si>
    <t>1 11 05012 14 0000 120</t>
  </si>
  <si>
    <t xml:space="preserve"> 1 11 05024 14 0000 120</t>
  </si>
  <si>
    <t>1 11 09044 14 0000 120</t>
  </si>
  <si>
    <t>1 14 02043 14 0000 410</t>
  </si>
  <si>
    <t>1 14 06012 14 0000 430</t>
  </si>
  <si>
    <t>1 14 06024 14 0000 430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</si>
  <si>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плановый период  2023-2024 годов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</si>
  <si>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2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2022 год и на плановый период 2023 и  2024 годов"                                                                                                   от 21 декабря 2021 г.№ 121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</si>
</sst>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50" zoomScalePageLayoutView="0" workbookViewId="0" topLeftCell="A1">
      <selection activeCell="B1" sqref="B1:H1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18" hidden="1" customWidth="1"/>
    <col min="4" max="4" width="14.140625" style="18" hidden="1" customWidth="1"/>
    <col min="5" max="5" width="14.7109375" style="33" hidden="1" customWidth="1"/>
    <col min="6" max="6" width="12.140625" style="0" hidden="1" customWidth="1"/>
    <col min="7" max="7" width="16.00390625" style="0" customWidth="1"/>
    <col min="8" max="8" width="13.28125" style="0" customWidth="1"/>
  </cols>
  <sheetData>
    <row r="1" spans="2:8" ht="91.5" customHeight="1">
      <c r="B1" s="46" t="s">
        <v>85</v>
      </c>
      <c r="C1" s="47"/>
      <c r="D1" s="47"/>
      <c r="E1" s="47"/>
      <c r="F1" s="47"/>
      <c r="G1" s="47"/>
      <c r="H1" s="48"/>
    </row>
    <row r="2" spans="1:8" ht="59.25" customHeight="1">
      <c r="A2" s="49" t="s">
        <v>84</v>
      </c>
      <c r="B2" s="50"/>
      <c r="C2" s="50"/>
      <c r="D2" s="51"/>
      <c r="E2" s="51"/>
      <c r="F2" s="48"/>
      <c r="G2" s="48"/>
      <c r="H2" s="48"/>
    </row>
    <row r="3" spans="1:8" ht="23.25" customHeight="1">
      <c r="A3" s="1"/>
      <c r="B3" s="2"/>
      <c r="C3" s="25"/>
      <c r="D3" s="25"/>
      <c r="E3" s="31" t="s">
        <v>0</v>
      </c>
      <c r="F3" s="25" t="s">
        <v>0</v>
      </c>
      <c r="H3" s="25" t="s">
        <v>0</v>
      </c>
    </row>
    <row r="4" spans="1:8" ht="30">
      <c r="A4" s="3" t="s">
        <v>1</v>
      </c>
      <c r="B4" s="4" t="s">
        <v>2</v>
      </c>
      <c r="C4" s="4" t="s">
        <v>3</v>
      </c>
      <c r="D4" s="4" t="s">
        <v>67</v>
      </c>
      <c r="E4" s="32" t="s">
        <v>69</v>
      </c>
      <c r="F4" s="4" t="s">
        <v>68</v>
      </c>
      <c r="G4" s="4" t="s">
        <v>76</v>
      </c>
      <c r="H4" s="4" t="s">
        <v>77</v>
      </c>
    </row>
    <row r="5" spans="1:8" ht="15.75">
      <c r="A5" s="3"/>
      <c r="B5" s="5" t="s">
        <v>4</v>
      </c>
      <c r="C5" s="19" t="e">
        <f>C6+C10+C15+C21+C24+C27</f>
        <v>#REF!</v>
      </c>
      <c r="D5" s="19" t="e">
        <f>D6+D10+D15+D21+D24+D27</f>
        <v>#REF!</v>
      </c>
      <c r="E5" s="40" t="e">
        <f>E6+E10+E15+E21+E24+E27</f>
        <v>#REF!</v>
      </c>
      <c r="F5" s="40" t="e">
        <f>F6+F10+F15+F21+F24+F27</f>
        <v>#REF!</v>
      </c>
      <c r="G5" s="36">
        <f>G6+G10+G15+G21+G27</f>
        <v>589900</v>
      </c>
      <c r="H5" s="36">
        <f>H6+H10+H15+H21+H27</f>
        <v>616900</v>
      </c>
    </row>
    <row r="6" spans="1:8" ht="15.75">
      <c r="A6" s="17" t="s">
        <v>21</v>
      </c>
      <c r="B6" s="9" t="s">
        <v>50</v>
      </c>
      <c r="C6" s="20">
        <f>SUM(C7:C9)</f>
        <v>193000</v>
      </c>
      <c r="D6" s="20">
        <f>SUM(D7:D9)</f>
        <v>30000</v>
      </c>
      <c r="E6" s="41">
        <f>SUM(E7:E9)</f>
        <v>223000</v>
      </c>
      <c r="F6" s="41">
        <f>SUM(F7:F9)</f>
        <v>35000</v>
      </c>
      <c r="G6" s="41">
        <f>G7+G8+G9</f>
        <v>250000</v>
      </c>
      <c r="H6" s="41">
        <f>H7+H8+H9</f>
        <v>270000</v>
      </c>
    </row>
    <row r="7" spans="1:8" ht="143.25" customHeight="1">
      <c r="A7" s="16" t="s">
        <v>20</v>
      </c>
      <c r="B7" s="6" t="s">
        <v>34</v>
      </c>
      <c r="C7" s="21">
        <v>188532</v>
      </c>
      <c r="D7" s="21">
        <v>29100</v>
      </c>
      <c r="E7" s="39">
        <f>C7+D7</f>
        <v>217632</v>
      </c>
      <c r="F7" s="34">
        <v>33901</v>
      </c>
      <c r="G7" s="34">
        <v>234500</v>
      </c>
      <c r="H7" s="34">
        <v>250000</v>
      </c>
    </row>
    <row r="8" spans="1:8" ht="223.5" customHeight="1">
      <c r="A8" s="16" t="s">
        <v>19</v>
      </c>
      <c r="B8" s="7" t="s">
        <v>35</v>
      </c>
      <c r="C8" s="21">
        <v>1324</v>
      </c>
      <c r="D8" s="21">
        <v>90</v>
      </c>
      <c r="E8" s="39">
        <f>C8+D8</f>
        <v>1414</v>
      </c>
      <c r="F8" s="34">
        <v>196</v>
      </c>
      <c r="G8" s="34">
        <v>10500</v>
      </c>
      <c r="H8" s="34">
        <v>13000</v>
      </c>
    </row>
    <row r="9" spans="1:8" ht="90" customHeight="1">
      <c r="A9" s="16" t="s">
        <v>18</v>
      </c>
      <c r="B9" s="7" t="s">
        <v>5</v>
      </c>
      <c r="C9" s="21">
        <v>3144</v>
      </c>
      <c r="D9" s="21">
        <v>810</v>
      </c>
      <c r="E9" s="39">
        <f>C9+D9</f>
        <v>3954</v>
      </c>
      <c r="F9" s="34">
        <v>903</v>
      </c>
      <c r="G9" s="34">
        <v>5000</v>
      </c>
      <c r="H9" s="34">
        <v>7000</v>
      </c>
    </row>
    <row r="10" spans="1:8" ht="57" customHeight="1">
      <c r="A10" s="17" t="s">
        <v>17</v>
      </c>
      <c r="B10" s="8" t="s">
        <v>36</v>
      </c>
      <c r="C10" s="22">
        <f>C11</f>
        <v>13000</v>
      </c>
      <c r="D10" s="22">
        <f>D11</f>
        <v>0</v>
      </c>
      <c r="E10" s="42">
        <f>E11</f>
        <v>13000</v>
      </c>
      <c r="F10" s="34"/>
      <c r="G10" s="37">
        <f>G11</f>
        <v>15000</v>
      </c>
      <c r="H10" s="37">
        <f>H11</f>
        <v>15000</v>
      </c>
    </row>
    <row r="11" spans="1:8" ht="47.25">
      <c r="A11" s="17" t="s">
        <v>27</v>
      </c>
      <c r="B11" s="14" t="s">
        <v>24</v>
      </c>
      <c r="C11" s="22">
        <f>SUM(C12:C14)</f>
        <v>13000</v>
      </c>
      <c r="D11" s="22">
        <f>SUM(D12:D14)</f>
        <v>0</v>
      </c>
      <c r="E11" s="42">
        <f>SUM(E12:E14)</f>
        <v>13000</v>
      </c>
      <c r="F11" s="34"/>
      <c r="G11" s="37">
        <f>G12+G13+G14</f>
        <v>15000</v>
      </c>
      <c r="H11" s="37">
        <f>H12+H13+H14</f>
        <v>15000</v>
      </c>
    </row>
    <row r="12" spans="1:8" ht="126">
      <c r="A12" s="16" t="s">
        <v>22</v>
      </c>
      <c r="B12" s="13" t="s">
        <v>23</v>
      </c>
      <c r="C12" s="21">
        <v>5215</v>
      </c>
      <c r="D12" s="21"/>
      <c r="E12" s="39">
        <v>5215</v>
      </c>
      <c r="F12" s="34"/>
      <c r="G12" s="34">
        <v>6300</v>
      </c>
      <c r="H12" s="34">
        <v>6300</v>
      </c>
    </row>
    <row r="13" spans="1:8" ht="157.5">
      <c r="A13" s="16" t="s">
        <v>28</v>
      </c>
      <c r="B13" s="13" t="s">
        <v>25</v>
      </c>
      <c r="C13" s="21">
        <v>48</v>
      </c>
      <c r="D13" s="21"/>
      <c r="E13" s="39">
        <v>48</v>
      </c>
      <c r="F13" s="34"/>
      <c r="G13" s="34">
        <v>200</v>
      </c>
      <c r="H13" s="34">
        <v>200</v>
      </c>
    </row>
    <row r="14" spans="1:8" ht="126">
      <c r="A14" s="16" t="s">
        <v>29</v>
      </c>
      <c r="B14" s="13" t="s">
        <v>26</v>
      </c>
      <c r="C14" s="21">
        <v>7737</v>
      </c>
      <c r="D14" s="21"/>
      <c r="E14" s="39">
        <v>7737</v>
      </c>
      <c r="F14" s="34"/>
      <c r="G14" s="34">
        <v>8500</v>
      </c>
      <c r="H14" s="34">
        <v>8500</v>
      </c>
    </row>
    <row r="15" spans="1:8" ht="15.75">
      <c r="A15" s="17" t="s">
        <v>30</v>
      </c>
      <c r="B15" s="9" t="s">
        <v>51</v>
      </c>
      <c r="C15" s="23" t="e">
        <f>SUM(C16+#REF!+C19)</f>
        <v>#REF!</v>
      </c>
      <c r="D15" s="23" t="e">
        <f>SUM(D16+#REF!+D19)</f>
        <v>#REF!</v>
      </c>
      <c r="E15" s="38" t="e">
        <f>SUM(E16+#REF!+E19+E20)</f>
        <v>#REF!</v>
      </c>
      <c r="F15" s="38" t="e">
        <f>SUM(F16+#REF!+F19+F20)</f>
        <v>#REF!</v>
      </c>
      <c r="G15" s="37">
        <f>G16+G19+G20</f>
        <v>86600</v>
      </c>
      <c r="H15" s="37">
        <f>H16+H19+H20</f>
        <v>89500</v>
      </c>
    </row>
    <row r="16" spans="1:8" ht="47.25">
      <c r="A16" s="17" t="s">
        <v>75</v>
      </c>
      <c r="B16" s="9" t="s">
        <v>6</v>
      </c>
      <c r="C16" s="23">
        <f>SUM(C17:C18)</f>
        <v>27000</v>
      </c>
      <c r="D16" s="23">
        <f>SUM(D17:D18)</f>
        <v>0</v>
      </c>
      <c r="E16" s="38">
        <f>SUM(E17:E18)</f>
        <v>27000</v>
      </c>
      <c r="F16" s="38">
        <f>SUM(F17:F18)</f>
        <v>0</v>
      </c>
      <c r="G16" s="37">
        <f>G17+G18</f>
        <v>73300</v>
      </c>
      <c r="H16" s="37">
        <f>H17+H18</f>
        <v>75500</v>
      </c>
    </row>
    <row r="17" spans="1:8" s="29" customFormat="1" ht="63">
      <c r="A17" s="26" t="s">
        <v>31</v>
      </c>
      <c r="B17" s="27" t="s">
        <v>7</v>
      </c>
      <c r="C17" s="28">
        <v>17710</v>
      </c>
      <c r="D17" s="28"/>
      <c r="E17" s="43">
        <v>17710</v>
      </c>
      <c r="F17" s="35"/>
      <c r="G17" s="34">
        <v>53300</v>
      </c>
      <c r="H17" s="34">
        <v>55000</v>
      </c>
    </row>
    <row r="18" spans="1:8" s="29" customFormat="1" ht="78.75">
      <c r="A18" s="26" t="s">
        <v>32</v>
      </c>
      <c r="B18" s="27" t="s">
        <v>8</v>
      </c>
      <c r="C18" s="30">
        <v>9290</v>
      </c>
      <c r="D18" s="30"/>
      <c r="E18" s="44">
        <v>9290</v>
      </c>
      <c r="F18" s="35"/>
      <c r="G18" s="34">
        <v>20000</v>
      </c>
      <c r="H18" s="34">
        <v>20500</v>
      </c>
    </row>
    <row r="19" spans="1:8" s="29" customFormat="1" ht="31.5">
      <c r="A19" s="26" t="s">
        <v>33</v>
      </c>
      <c r="B19" s="27" t="s">
        <v>9</v>
      </c>
      <c r="C19" s="30">
        <v>1000</v>
      </c>
      <c r="D19" s="30"/>
      <c r="E19" s="44">
        <v>1000</v>
      </c>
      <c r="F19" s="35">
        <v>-400</v>
      </c>
      <c r="G19" s="34">
        <v>1000</v>
      </c>
      <c r="H19" s="34">
        <v>1000</v>
      </c>
    </row>
    <row r="20" spans="1:8" s="29" customFormat="1" ht="47.25">
      <c r="A20" s="26" t="s">
        <v>71</v>
      </c>
      <c r="B20" s="27" t="s">
        <v>70</v>
      </c>
      <c r="C20" s="30"/>
      <c r="D20" s="30"/>
      <c r="E20" s="44"/>
      <c r="F20" s="35">
        <v>1000</v>
      </c>
      <c r="G20" s="34">
        <v>12300</v>
      </c>
      <c r="H20" s="34">
        <v>13000</v>
      </c>
    </row>
    <row r="21" spans="1:8" ht="15.75">
      <c r="A21" s="17" t="s">
        <v>37</v>
      </c>
      <c r="B21" s="9" t="s">
        <v>49</v>
      </c>
      <c r="C21" s="22">
        <f>C22+C23</f>
        <v>26500</v>
      </c>
      <c r="D21" s="22">
        <f>D22+D23</f>
        <v>0</v>
      </c>
      <c r="E21" s="42">
        <f>E22+E23</f>
        <v>26500</v>
      </c>
      <c r="F21" s="42">
        <f>F22+F23</f>
        <v>6000</v>
      </c>
      <c r="G21" s="37">
        <f>G22+G23+G24</f>
        <v>231300</v>
      </c>
      <c r="H21" s="37">
        <f>H22+H23+H24</f>
        <v>235300</v>
      </c>
    </row>
    <row r="22" spans="1:8" s="15" customFormat="1" ht="15.75">
      <c r="A22" s="16" t="s">
        <v>38</v>
      </c>
      <c r="B22" s="10" t="s">
        <v>39</v>
      </c>
      <c r="C22" s="21">
        <v>6000</v>
      </c>
      <c r="D22" s="21"/>
      <c r="E22" s="39">
        <v>6000</v>
      </c>
      <c r="F22" s="34">
        <v>6000</v>
      </c>
      <c r="G22" s="34">
        <v>48300</v>
      </c>
      <c r="H22" s="34">
        <v>49100</v>
      </c>
    </row>
    <row r="23" spans="1:8" ht="15.75">
      <c r="A23" s="16" t="s">
        <v>40</v>
      </c>
      <c r="B23" s="10" t="s">
        <v>41</v>
      </c>
      <c r="C23" s="21">
        <v>20500</v>
      </c>
      <c r="D23" s="21"/>
      <c r="E23" s="39">
        <v>20500</v>
      </c>
      <c r="F23" s="34"/>
      <c r="G23" s="34">
        <v>43000</v>
      </c>
      <c r="H23" s="34">
        <v>44200</v>
      </c>
    </row>
    <row r="24" spans="1:8" ht="15.75">
      <c r="A24" s="17" t="s">
        <v>44</v>
      </c>
      <c r="B24" s="9" t="s">
        <v>45</v>
      </c>
      <c r="C24" s="22">
        <f aca="true" t="shared" si="0" ref="C24:H24">C25+C26</f>
        <v>60000</v>
      </c>
      <c r="D24" s="22">
        <f t="shared" si="0"/>
        <v>0</v>
      </c>
      <c r="E24" s="42">
        <f t="shared" si="0"/>
        <v>60000</v>
      </c>
      <c r="F24" s="42">
        <f t="shared" si="0"/>
        <v>12000</v>
      </c>
      <c r="G24" s="37">
        <f t="shared" si="0"/>
        <v>140000</v>
      </c>
      <c r="H24" s="37">
        <f t="shared" si="0"/>
        <v>142000</v>
      </c>
    </row>
    <row r="25" spans="1:8" ht="15.75">
      <c r="A25" s="16" t="s">
        <v>46</v>
      </c>
      <c r="B25" s="10" t="s">
        <v>66</v>
      </c>
      <c r="C25" s="21">
        <v>31200</v>
      </c>
      <c r="D25" s="21"/>
      <c r="E25" s="39">
        <v>31200</v>
      </c>
      <c r="F25" s="34">
        <v>10860</v>
      </c>
      <c r="G25" s="34">
        <v>100000</v>
      </c>
      <c r="H25" s="34">
        <v>101000</v>
      </c>
    </row>
    <row r="26" spans="1:8" ht="15.75">
      <c r="A26" s="16" t="s">
        <v>47</v>
      </c>
      <c r="B26" s="10" t="s">
        <v>48</v>
      </c>
      <c r="C26" s="21">
        <v>28800</v>
      </c>
      <c r="D26" s="21"/>
      <c r="E26" s="39">
        <v>28800</v>
      </c>
      <c r="F26" s="34">
        <v>1140</v>
      </c>
      <c r="G26" s="34">
        <v>40000</v>
      </c>
      <c r="H26" s="34">
        <v>41000</v>
      </c>
    </row>
    <row r="27" spans="1:8" ht="15.75">
      <c r="A27" s="17" t="s">
        <v>42</v>
      </c>
      <c r="B27" s="9" t="s">
        <v>52</v>
      </c>
      <c r="C27" s="22">
        <f>SUM(C28:C28)</f>
        <v>4000</v>
      </c>
      <c r="D27" s="22">
        <f>SUM(D28:D28)</f>
        <v>0</v>
      </c>
      <c r="E27" s="42">
        <f>SUM(E28:E28)</f>
        <v>4000</v>
      </c>
      <c r="F27" s="34"/>
      <c r="G27" s="37">
        <f>G28</f>
        <v>7000</v>
      </c>
      <c r="H27" s="37">
        <f>H28</f>
        <v>7100</v>
      </c>
    </row>
    <row r="28" spans="1:8" ht="78.75">
      <c r="A28" s="16" t="s">
        <v>43</v>
      </c>
      <c r="B28" s="10" t="s">
        <v>10</v>
      </c>
      <c r="C28" s="21">
        <v>4000</v>
      </c>
      <c r="D28" s="21"/>
      <c r="E28" s="39">
        <v>4000</v>
      </c>
      <c r="F28" s="34"/>
      <c r="G28" s="34">
        <v>7000</v>
      </c>
      <c r="H28" s="34">
        <v>7100</v>
      </c>
    </row>
    <row r="29" spans="1:8" ht="15.75">
      <c r="A29" s="16"/>
      <c r="B29" s="11" t="s">
        <v>11</v>
      </c>
      <c r="C29" s="22">
        <f aca="true" t="shared" si="1" ref="C29:H29">C30+C35+C37+C41+C42</f>
        <v>99000</v>
      </c>
      <c r="D29" s="22">
        <f t="shared" si="1"/>
        <v>17000</v>
      </c>
      <c r="E29" s="42">
        <f t="shared" si="1"/>
        <v>116000</v>
      </c>
      <c r="F29" s="42">
        <f t="shared" si="1"/>
        <v>11232.6</v>
      </c>
      <c r="G29" s="37">
        <f t="shared" si="1"/>
        <v>226100</v>
      </c>
      <c r="H29" s="37">
        <f t="shared" si="1"/>
        <v>228700</v>
      </c>
    </row>
    <row r="30" spans="1:8" ht="94.5">
      <c r="A30" s="17" t="s">
        <v>53</v>
      </c>
      <c r="B30" s="9" t="s">
        <v>12</v>
      </c>
      <c r="C30" s="22">
        <f>SUM(C32:C33)</f>
        <v>71000</v>
      </c>
      <c r="D30" s="22">
        <f>SUM(D32:D33)</f>
        <v>0</v>
      </c>
      <c r="E30" s="42">
        <f>SUM(E32:E33)</f>
        <v>71000</v>
      </c>
      <c r="F30" s="42">
        <f>F31+F32+F33+F34</f>
        <v>0</v>
      </c>
      <c r="G30" s="37">
        <f>G31+G32+G34</f>
        <v>119500</v>
      </c>
      <c r="H30" s="37">
        <f>H31+H32+H34</f>
        <v>119500</v>
      </c>
    </row>
    <row r="31" spans="1:8" ht="123.75" customHeight="1">
      <c r="A31" s="16" t="s">
        <v>78</v>
      </c>
      <c r="B31" s="12" t="s">
        <v>73</v>
      </c>
      <c r="C31" s="22"/>
      <c r="D31" s="22"/>
      <c r="E31" s="42"/>
      <c r="F31" s="34">
        <v>18000</v>
      </c>
      <c r="G31" s="34">
        <v>10000</v>
      </c>
      <c r="H31" s="34">
        <v>10000</v>
      </c>
    </row>
    <row r="32" spans="1:8" ht="127.5" customHeight="1">
      <c r="A32" s="16" t="s">
        <v>79</v>
      </c>
      <c r="B32" s="12" t="s">
        <v>54</v>
      </c>
      <c r="C32" s="24">
        <v>69000</v>
      </c>
      <c r="D32" s="24"/>
      <c r="E32" s="45">
        <v>69000</v>
      </c>
      <c r="F32" s="34">
        <v>-18000</v>
      </c>
      <c r="G32" s="34">
        <v>108000</v>
      </c>
      <c r="H32" s="34">
        <v>108000</v>
      </c>
    </row>
    <row r="33" spans="1:8" ht="111" customHeight="1" hidden="1">
      <c r="A33" s="16" t="s">
        <v>56</v>
      </c>
      <c r="B33" s="7" t="s">
        <v>55</v>
      </c>
      <c r="C33" s="21">
        <v>2000</v>
      </c>
      <c r="D33" s="21"/>
      <c r="E33" s="39">
        <v>2000</v>
      </c>
      <c r="F33" s="34">
        <v>-2000</v>
      </c>
      <c r="G33" s="34">
        <f>E33+F33</f>
        <v>0</v>
      </c>
      <c r="H33" s="34">
        <f>F33+G33</f>
        <v>-2000</v>
      </c>
    </row>
    <row r="34" spans="1:8" ht="153.75" customHeight="1">
      <c r="A34" s="16" t="s">
        <v>80</v>
      </c>
      <c r="B34" s="7" t="s">
        <v>74</v>
      </c>
      <c r="C34" s="21"/>
      <c r="D34" s="21"/>
      <c r="E34" s="39"/>
      <c r="F34" s="34">
        <v>2000</v>
      </c>
      <c r="G34" s="34">
        <v>1500</v>
      </c>
      <c r="H34" s="34">
        <v>1500</v>
      </c>
    </row>
    <row r="35" spans="1:8" ht="49.5" customHeight="1">
      <c r="A35" s="17" t="s">
        <v>57</v>
      </c>
      <c r="B35" s="9" t="s">
        <v>13</v>
      </c>
      <c r="C35" s="22">
        <f>SUM(C36)</f>
        <v>5000</v>
      </c>
      <c r="D35" s="22">
        <f>SUM(D36)</f>
        <v>17000</v>
      </c>
      <c r="E35" s="42">
        <f>SUM(E36)</f>
        <v>22000</v>
      </c>
      <c r="F35" s="42">
        <f>SUM(F36)</f>
        <v>2000</v>
      </c>
      <c r="G35" s="37">
        <f>G36</f>
        <v>37100</v>
      </c>
      <c r="H35" s="37">
        <f>H36</f>
        <v>38200</v>
      </c>
    </row>
    <row r="36" spans="1:8" ht="31.5">
      <c r="A36" s="16" t="s">
        <v>58</v>
      </c>
      <c r="B36" s="10" t="s">
        <v>14</v>
      </c>
      <c r="C36" s="21">
        <v>5000</v>
      </c>
      <c r="D36" s="21">
        <v>17000</v>
      </c>
      <c r="E36" s="39">
        <f>C36+D36</f>
        <v>22000</v>
      </c>
      <c r="F36" s="34">
        <v>2000</v>
      </c>
      <c r="G36" s="34">
        <v>37100</v>
      </c>
      <c r="H36" s="34">
        <v>38200</v>
      </c>
    </row>
    <row r="37" spans="1:8" ht="47.25">
      <c r="A37" s="16" t="s">
        <v>59</v>
      </c>
      <c r="B37" s="9" t="s">
        <v>15</v>
      </c>
      <c r="C37" s="22">
        <f>SUM(C38+C40)</f>
        <v>11500</v>
      </c>
      <c r="D37" s="22">
        <f>SUM(D38+D40)</f>
        <v>0</v>
      </c>
      <c r="E37" s="42">
        <f>SUM(E38+E40)</f>
        <v>11500</v>
      </c>
      <c r="F37" s="42">
        <f>SUM(F38+F39+F40)</f>
        <v>5500</v>
      </c>
      <c r="G37" s="37">
        <f>G38+G39+G40</f>
        <v>41500</v>
      </c>
      <c r="H37" s="37">
        <f>H38+H39+H40</f>
        <v>41500</v>
      </c>
    </row>
    <row r="38" spans="1:8" ht="173.25">
      <c r="A38" s="16" t="s">
        <v>81</v>
      </c>
      <c r="B38" s="12" t="s">
        <v>60</v>
      </c>
      <c r="C38" s="21">
        <v>1500</v>
      </c>
      <c r="D38" s="21"/>
      <c r="E38" s="39">
        <v>1500</v>
      </c>
      <c r="F38" s="34">
        <v>500</v>
      </c>
      <c r="G38" s="34">
        <v>1500</v>
      </c>
      <c r="H38" s="34">
        <v>1500</v>
      </c>
    </row>
    <row r="39" spans="1:8" ht="90" customHeight="1">
      <c r="A39" s="16" t="s">
        <v>82</v>
      </c>
      <c r="B39" s="12" t="s">
        <v>72</v>
      </c>
      <c r="C39" s="21"/>
      <c r="D39" s="21"/>
      <c r="E39" s="39"/>
      <c r="F39" s="34">
        <v>5000</v>
      </c>
      <c r="G39" s="34">
        <v>35000</v>
      </c>
      <c r="H39" s="34">
        <v>35000</v>
      </c>
    </row>
    <row r="40" spans="1:8" ht="91.5" customHeight="1">
      <c r="A40" s="16" t="s">
        <v>83</v>
      </c>
      <c r="B40" s="10" t="s">
        <v>61</v>
      </c>
      <c r="C40" s="21">
        <v>10000</v>
      </c>
      <c r="D40" s="21"/>
      <c r="E40" s="39">
        <v>10000</v>
      </c>
      <c r="F40" s="34"/>
      <c r="G40" s="34">
        <v>5000</v>
      </c>
      <c r="H40" s="34">
        <v>5000</v>
      </c>
    </row>
    <row r="41" spans="1:8" ht="53.25" customHeight="1">
      <c r="A41" s="17" t="s">
        <v>62</v>
      </c>
      <c r="B41" s="9" t="s">
        <v>65</v>
      </c>
      <c r="C41" s="22">
        <v>6500</v>
      </c>
      <c r="D41" s="22"/>
      <c r="E41" s="42">
        <v>6500</v>
      </c>
      <c r="F41" s="37"/>
      <c r="G41" s="37">
        <v>14000</v>
      </c>
      <c r="H41" s="37">
        <v>14500</v>
      </c>
    </row>
    <row r="42" spans="1:8" ht="15.75">
      <c r="A42" s="17" t="s">
        <v>63</v>
      </c>
      <c r="B42" s="9" t="s">
        <v>64</v>
      </c>
      <c r="C42" s="22">
        <v>5000</v>
      </c>
      <c r="D42" s="22"/>
      <c r="E42" s="42">
        <v>5000</v>
      </c>
      <c r="F42" s="37">
        <v>3732.6</v>
      </c>
      <c r="G42" s="37">
        <v>14000</v>
      </c>
      <c r="H42" s="37">
        <v>15000</v>
      </c>
    </row>
    <row r="43" spans="1:8" ht="15.75">
      <c r="A43" s="16"/>
      <c r="B43" s="9" t="s">
        <v>16</v>
      </c>
      <c r="C43" s="23" t="e">
        <f aca="true" t="shared" si="2" ref="C43:H43">C5+C29</f>
        <v>#REF!</v>
      </c>
      <c r="D43" s="23" t="e">
        <f t="shared" si="2"/>
        <v>#REF!</v>
      </c>
      <c r="E43" s="38" t="e">
        <f t="shared" si="2"/>
        <v>#REF!</v>
      </c>
      <c r="F43" s="38" t="e">
        <f t="shared" si="2"/>
        <v>#REF!</v>
      </c>
      <c r="G43" s="37">
        <f t="shared" si="2"/>
        <v>816000</v>
      </c>
      <c r="H43" s="37">
        <f t="shared" si="2"/>
        <v>845600</v>
      </c>
    </row>
  </sheetData>
  <sheetProtection/>
  <mergeCells count="2">
    <mergeCell ref="B1:H1"/>
    <mergeCell ref="A2:H2"/>
  </mergeCells>
  <printOptions/>
  <pageMargins left="0.52" right="0.15748031496062992" top="0.16" bottom="0.17" header="0.1968503937007874" footer="0.17"/>
  <pageSetup horizontalDpi="600" verticalDpi="600" orientation="portrait" paperSize="9" r:id="rId1"/>
  <rowBreaks count="3" manualBreakCount="3">
    <brk id="11" max="7" man="1"/>
    <brk id="27" max="7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2021-11-15T13:19:37Z</cp:lastPrinted>
  <dcterms:created xsi:type="dcterms:W3CDTF">1996-10-08T23:32:33Z</dcterms:created>
  <dcterms:modified xsi:type="dcterms:W3CDTF">2021-12-20T15:18:24Z</dcterms:modified>
  <cp:category/>
  <cp:version/>
  <cp:contentType/>
  <cp:contentStatus/>
</cp:coreProperties>
</file>