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измнения в бюджет\"/>
    </mc:Choice>
  </mc:AlternateContent>
  <xr:revisionPtr revIDLastSave="0" documentId="13_ncr:1_{5BA3AB47-7C2E-4716-A970-0D2C97B04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ДЧБ!$A$8:$E$8</definedName>
  </definedNames>
  <calcPr calcId="181029"/>
</workbook>
</file>

<file path=xl/calcChain.xml><?xml version="1.0" encoding="utf-8"?>
<calcChain xmlns="http://schemas.openxmlformats.org/spreadsheetml/2006/main">
  <c r="F52" i="1" l="1"/>
  <c r="D57" i="1"/>
  <c r="E69" i="1"/>
  <c r="E57" i="1" s="1"/>
  <c r="F68" i="1"/>
  <c r="D70" i="1"/>
  <c r="E70" i="1" l="1"/>
  <c r="F70" i="1" s="1"/>
  <c r="F71" i="1"/>
  <c r="D39" i="1"/>
  <c r="E12" i="1"/>
  <c r="E8" i="1"/>
  <c r="F10" i="1"/>
  <c r="F67" i="1"/>
  <c r="F38" i="1"/>
  <c r="F37" i="1"/>
  <c r="F14" i="1"/>
  <c r="F59" i="1"/>
  <c r="F60" i="1"/>
  <c r="F61" i="1"/>
  <c r="F62" i="1"/>
  <c r="F63" i="1"/>
  <c r="F64" i="1"/>
  <c r="F65" i="1"/>
  <c r="F66" i="1"/>
  <c r="F58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40" i="1"/>
  <c r="E39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3" i="1"/>
  <c r="F9" i="1"/>
  <c r="D18" i="1"/>
  <c r="F18" i="1" s="1"/>
  <c r="D17" i="1"/>
  <c r="F17" i="1" s="1"/>
  <c r="D16" i="1"/>
  <c r="F16" i="1" s="1"/>
  <c r="D15" i="1"/>
  <c r="F15" i="1" s="1"/>
  <c r="F57" i="1" l="1"/>
  <c r="E11" i="1"/>
  <c r="E7" i="1" s="1"/>
  <c r="F12" i="1"/>
  <c r="D12" i="1"/>
  <c r="D11" i="1" s="1"/>
  <c r="F8" i="1"/>
  <c r="F39" i="1"/>
  <c r="D7" i="1" l="1"/>
  <c r="D72" i="1"/>
  <c r="E72" i="1"/>
  <c r="F11" i="1"/>
  <c r="F7" i="1" l="1"/>
  <c r="F72" i="1"/>
</calcChain>
</file>

<file path=xl/sharedStrings.xml><?xml version="1.0" encoding="utf-8"?>
<sst xmlns="http://schemas.openxmlformats.org/spreadsheetml/2006/main" count="205" uniqueCount="108">
  <si>
    <t>БЕЗВОЗМЕЗДНЫЕ ПОСТУПЛЕНИЯ</t>
  </si>
  <si>
    <t>213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</si>
  <si>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</si>
  <si>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</si>
  <si>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</si>
  <si>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</si>
  <si>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</si>
  <si>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</si>
  <si>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</si>
  <si>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</si>
  <si>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</si>
  <si>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</si>
  <si>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</si>
  <si>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поддержку отрасли культуры</t>
  </si>
  <si>
    <t>Субвенции бюджетам бюджетной системы Российской Федерации</t>
  </si>
  <si>
    <t>2.02.30024.14.0000.150</t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</si>
  <si>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</si>
  <si>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</si>
  <si>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</si>
  <si>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</si>
  <si>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</si>
  <si>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</si>
  <si>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</si>
  <si>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</si>
  <si>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</si>
  <si>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 xml:space="preserve"> 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</si>
  <si>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</si>
  <si>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 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</si>
  <si>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решение вопросов местного значения в сфере жилищно-коммунального хозяйства</t>
  </si>
  <si>
    <t>Субсидии бюджетам муниципальных округов на поддержку муниципальных газет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</si>
  <si>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</si>
  <si>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</si>
  <si>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</si>
  <si>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</si>
  <si>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 xml:space="preserve"> 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</si>
  <si>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укрепление материально-технической базы общедоступных (в том числе модельных муниципальных) библиотек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</si>
  <si>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</t>
  </si>
  <si>
    <t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</si>
  <si>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 xml:space="preserve"> 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</si>
  <si>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 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</si>
  <si>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</si>
  <si>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</si>
  <si>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</si>
  <si>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</si>
  <si>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</si>
  <si>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</si>
  <si>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полномочий по государственной поддержке сельскогохозяйственного производства</t>
  </si>
  <si>
    <t>Межбюджетные трансферты, передаваемые бюджетам муниципальных округов на поддержку отрасли культуры (поддержка лучших сельских учреждений культуры и лучших работников сельских учреждений культуры)</t>
  </si>
  <si>
    <t>Иные межбюджетные трансферты , передаваемые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</si>
  <si>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</si>
  <si>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</si>
  <si>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>Иные межбюджетные трансферты,передаваемые бюджетам муниципальных округов на поддержку учреждений клубного типа, библиотек, музеев и работников указанных учреждений</t>
  </si>
  <si>
    <t>Иные межбюджетные трансферты, передаваемые бюджетам муниципальных округов на 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для муниципальных образований Калининградской области за счет средств резервного фонда Правительства Калининградской области</t>
  </si>
  <si>
    <t xml:space="preserve">Всего доходов </t>
  </si>
  <si>
    <t>(тыс. рублей)</t>
  </si>
  <si>
    <t>Наименование кода безвозмездных поступлений</t>
  </si>
  <si>
    <t>Сумма</t>
  </si>
  <si>
    <t>Код бюджетной классификации</t>
  </si>
  <si>
    <t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</si>
  <si>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</si>
  <si>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муниципальных округов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</t>
  </si>
  <si>
    <t>Безвозмездные поступления на 2023 год</t>
  </si>
  <si>
    <t>Субсидии бюджетам муниципальных округов на государственную поддержку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</si>
  <si>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2 00 00000 00 0000 000</t>
  </si>
  <si>
    <t>2 02 10000 00 0000 150</t>
  </si>
  <si>
    <t>2 02 15001 14 0000 150</t>
  </si>
  <si>
    <t>2 02 00000 00 0000 150</t>
  </si>
  <si>
    <t>2 02 20000 00 0000 150</t>
  </si>
  <si>
    <t>2 02 20041 14 0000 150</t>
  </si>
  <si>
    <t>2 02 25098 14 0000 150</t>
  </si>
  <si>
    <t>2 02 25171 14 0000 150</t>
  </si>
  <si>
    <t>2 02 25172 14 0000 150</t>
  </si>
  <si>
    <t>2 02 25304 14 0000 150</t>
  </si>
  <si>
    <t>2 02 25467 14 0000 150</t>
  </si>
  <si>
    <t>2 02 25497 14 0000 150</t>
  </si>
  <si>
    <t>2 02 25511 14 0000 150</t>
  </si>
  <si>
    <t>2 02 25519 14 0000 150</t>
  </si>
  <si>
    <t>2 02 29999 14 0000 150</t>
  </si>
  <si>
    <t>2 02 30024 14 0000 150</t>
  </si>
  <si>
    <t>2 02 30027 14 0000 150</t>
  </si>
  <si>
    <t>2 02 35118 14 0000 150</t>
  </si>
  <si>
    <t>2 02 35120 14 0000 150</t>
  </si>
  <si>
    <t>2 02 35930 14 0000 150</t>
  </si>
  <si>
    <t>2 02 40000 00 0000 150</t>
  </si>
  <si>
    <t>2 02 45179 14 0000 150</t>
  </si>
  <si>
    <t>2 02 45303 14 0000 150</t>
  </si>
  <si>
    <t>2 02 45424 14 0000 150</t>
  </si>
  <si>
    <t>2 02 45519 14 0000 150</t>
  </si>
  <si>
    <t>2 02 49999 14 0000 150</t>
  </si>
  <si>
    <t>2 02 30000 00 0000 150</t>
  </si>
  <si>
    <t>изменение</t>
  </si>
  <si>
    <t>214</t>
  </si>
  <si>
    <t>Субсидии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</si>
  <si>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Субсидии на обеспечение мероприятий по организации теплоснабжения, водоснабжения (на погашение задолженности за потребленные топливно-энергетические ресурсы) за счет средств резервного фонда Правительства Калининградской области</t>
  </si>
  <si>
    <t>Субсидии на приобретение специализированной техники для содержания объектов обеспечивающей и туристической инфраструктуры в целях подготовки к туристическому сезону 2023 года за счет средств резервного фонда Правительства Калининградской области</t>
  </si>
  <si>
    <t>Поощрение региональных управленческих команд за достижение показателей деятельности органов исполнительной власти субъектов Российской Федерации</t>
  </si>
  <si>
    <t xml:space="preserve"> Иные межбюджетные трансферты на стимулирование трудоустройства молодых специалистов в муниципальных общеобразовательных организациях</t>
  </si>
  <si>
    <t>Прочие дотации бюджетам муниципальных округов</t>
  </si>
  <si>
    <t>2 02 19999 14 0000 150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</si>
  <si>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</si>
  <si>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</si>
  <si>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</si>
  <si>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</si>
  <si>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211</t>
  </si>
  <si>
    <t xml:space="preserve"> Иные межбюджетные трансферты на поддержку мероприятий муниципальных программ (подпрограмм) развития территориального общественного самоуправления </t>
  </si>
  <si>
    <t>2023 год</t>
  </si>
  <si>
    <t>Приложение 2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21 декабря 2022 г. № 234 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 от 20 декабря 2023 г. № 330</t>
  </si>
  <si>
    <r>
      <t xml:space="preserve">Приложение 2 </t>
    </r>
    <r>
      <rPr>
        <b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и на плановый период 2024 и  2025 годов"                                                                                                   от 21 декабря 2022 г.№ 234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</si>
</sst>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/>
    <xf numFmtId="4" fontId="3" fillId="0" borderId="1" xfId="0" applyNumberFormat="1" applyFont="1" applyBorder="1"/>
    <xf numFmtId="49" fontId="3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72"/>
  <sheetViews>
    <sheetView showGridLines="0" tabSelected="1" workbookViewId="0">
      <selection activeCell="I5" sqref="I5"/>
    </sheetView>
  </sheetViews>
  <sheetFormatPr defaultRowHeight="12.75" customHeight="1" outlineLevelRow="7" x14ac:dyDescent="0.25"/>
  <cols>
    <col min="1" max="1" width="6.7109375" style="1" customWidth="1"/>
    <col min="2" max="2" width="24.5703125" style="1" customWidth="1"/>
    <col min="3" max="3" width="36.85546875" style="1" customWidth="1"/>
    <col min="4" max="4" width="13.7109375" style="1" hidden="1" customWidth="1"/>
    <col min="5" max="5" width="15" style="1" customWidth="1"/>
    <col min="6" max="6" width="4.28515625" style="1" hidden="1" customWidth="1"/>
    <col min="7" max="16384" width="9.140625" style="1"/>
  </cols>
  <sheetData>
    <row r="1" spans="1:6" ht="159.75" customHeight="1" x14ac:dyDescent="0.25">
      <c r="A1" s="3"/>
      <c r="B1" s="3"/>
      <c r="C1" s="32" t="s">
        <v>106</v>
      </c>
      <c r="D1" s="32"/>
      <c r="E1" s="32"/>
      <c r="F1" s="2"/>
    </row>
    <row r="2" spans="1:6" ht="128.25" customHeight="1" x14ac:dyDescent="0.25">
      <c r="A2" s="30"/>
      <c r="B2" s="31"/>
      <c r="C2" s="33" t="s">
        <v>107</v>
      </c>
      <c r="D2" s="33"/>
      <c r="E2" s="33"/>
    </row>
    <row r="3" spans="1:6" ht="3.75" customHeight="1" x14ac:dyDescent="0.25">
      <c r="A3" s="29"/>
      <c r="B3" s="29"/>
      <c r="C3" s="29"/>
      <c r="D3" s="29"/>
    </row>
    <row r="4" spans="1:6" ht="18.75" customHeight="1" x14ac:dyDescent="0.3">
      <c r="A4" s="34" t="s">
        <v>61</v>
      </c>
      <c r="B4" s="34"/>
      <c r="C4" s="34"/>
      <c r="D4" s="34"/>
      <c r="E4" s="34"/>
    </row>
    <row r="5" spans="1:6" ht="15.75" x14ac:dyDescent="0.25">
      <c r="D5" s="20"/>
      <c r="F5" s="20" t="s">
        <v>54</v>
      </c>
    </row>
    <row r="6" spans="1:6" ht="45" customHeight="1" x14ac:dyDescent="0.25">
      <c r="A6" s="11"/>
      <c r="B6" s="7" t="s">
        <v>57</v>
      </c>
      <c r="C6" s="7" t="s">
        <v>55</v>
      </c>
      <c r="D6" s="4" t="s">
        <v>56</v>
      </c>
      <c r="E6" s="21" t="s">
        <v>105</v>
      </c>
      <c r="F6" s="22" t="s">
        <v>90</v>
      </c>
    </row>
    <row r="7" spans="1:6" ht="31.5" x14ac:dyDescent="0.25">
      <c r="A7" s="15" t="s">
        <v>1</v>
      </c>
      <c r="B7" s="8" t="s">
        <v>63</v>
      </c>
      <c r="C7" s="8" t="s">
        <v>0</v>
      </c>
      <c r="D7" s="5">
        <f>D8+D11</f>
        <v>900980.41</v>
      </c>
      <c r="E7" s="5">
        <f>E8+E11</f>
        <v>957128.11000000022</v>
      </c>
      <c r="F7" s="5">
        <f>F8+F11</f>
        <v>56147.699999999983</v>
      </c>
    </row>
    <row r="8" spans="1:6" ht="45.75" customHeight="1" outlineLevel="2" x14ac:dyDescent="0.25">
      <c r="A8" s="15" t="s">
        <v>1</v>
      </c>
      <c r="B8" s="8" t="s">
        <v>64</v>
      </c>
      <c r="C8" s="8" t="s">
        <v>3</v>
      </c>
      <c r="D8" s="5">
        <v>71939.13</v>
      </c>
      <c r="E8" s="5">
        <f>E9+E10</f>
        <v>71939.13</v>
      </c>
      <c r="F8" s="5">
        <f>F9+F10</f>
        <v>0</v>
      </c>
    </row>
    <row r="9" spans="1:6" ht="93.75" customHeight="1" outlineLevel="7" x14ac:dyDescent="0.25">
      <c r="A9" s="16" t="s">
        <v>1</v>
      </c>
      <c r="B9" s="9" t="s">
        <v>65</v>
      </c>
      <c r="C9" s="9" t="s">
        <v>4</v>
      </c>
      <c r="D9" s="6">
        <v>53129</v>
      </c>
      <c r="E9" s="23">
        <v>53129</v>
      </c>
      <c r="F9" s="24">
        <f>E9-D9</f>
        <v>0</v>
      </c>
    </row>
    <row r="10" spans="1:6" ht="46.5" customHeight="1" outlineLevel="7" x14ac:dyDescent="0.25">
      <c r="A10" s="16" t="s">
        <v>1</v>
      </c>
      <c r="B10" s="9" t="s">
        <v>98</v>
      </c>
      <c r="C10" s="9" t="s">
        <v>97</v>
      </c>
      <c r="D10" s="6">
        <v>18810.13</v>
      </c>
      <c r="E10" s="23">
        <v>18810.13</v>
      </c>
      <c r="F10" s="24">
        <f>E10-D10</f>
        <v>0</v>
      </c>
    </row>
    <row r="11" spans="1:6" ht="78.75" outlineLevel="7" x14ac:dyDescent="0.25">
      <c r="A11" s="15" t="s">
        <v>1</v>
      </c>
      <c r="B11" s="8" t="s">
        <v>66</v>
      </c>
      <c r="C11" s="8" t="s">
        <v>2</v>
      </c>
      <c r="D11" s="5">
        <f>D12+D39+D57</f>
        <v>829041.28</v>
      </c>
      <c r="E11" s="5">
        <f>E12+E39+E57</f>
        <v>885188.98000000021</v>
      </c>
      <c r="F11" s="5">
        <f>F12+F39+F57</f>
        <v>56147.699999999983</v>
      </c>
    </row>
    <row r="12" spans="1:6" ht="47.25" outlineLevel="2" x14ac:dyDescent="0.25">
      <c r="A12" s="15" t="s">
        <v>1</v>
      </c>
      <c r="B12" s="8" t="s">
        <v>67</v>
      </c>
      <c r="C12" s="8" t="s">
        <v>5</v>
      </c>
      <c r="D12" s="5">
        <f>SUM(D13:D38)</f>
        <v>149351.67999999999</v>
      </c>
      <c r="E12" s="5">
        <f>SUM(E13:E38)</f>
        <v>149005.20000000001</v>
      </c>
      <c r="F12" s="5">
        <f>SUM(F13:F38)</f>
        <v>-346.48</v>
      </c>
    </row>
    <row r="13" spans="1:6" ht="179.25" customHeight="1" outlineLevel="7" x14ac:dyDescent="0.25">
      <c r="A13" s="16" t="s">
        <v>1</v>
      </c>
      <c r="B13" s="9" t="s">
        <v>68</v>
      </c>
      <c r="C13" s="9" t="s">
        <v>6</v>
      </c>
      <c r="D13" s="6">
        <v>375.15</v>
      </c>
      <c r="E13" s="24">
        <v>375.15</v>
      </c>
      <c r="F13" s="24">
        <f>E13-D13</f>
        <v>0</v>
      </c>
    </row>
    <row r="14" spans="1:6" ht="148.5" customHeight="1" outlineLevel="7" x14ac:dyDescent="0.25">
      <c r="A14" s="16" t="s">
        <v>91</v>
      </c>
      <c r="B14" s="9" t="s">
        <v>68</v>
      </c>
      <c r="C14" s="9" t="s">
        <v>92</v>
      </c>
      <c r="D14" s="6">
        <v>6000</v>
      </c>
      <c r="E14" s="24">
        <v>6000</v>
      </c>
      <c r="F14" s="24">
        <f>E14-D14</f>
        <v>0</v>
      </c>
    </row>
    <row r="15" spans="1:6" ht="141.75" outlineLevel="7" x14ac:dyDescent="0.25">
      <c r="A15" s="16" t="s">
        <v>1</v>
      </c>
      <c r="B15" s="9" t="s">
        <v>69</v>
      </c>
      <c r="C15" s="9" t="s">
        <v>7</v>
      </c>
      <c r="D15" s="6">
        <f>787.12+3251.73</f>
        <v>4038.85</v>
      </c>
      <c r="E15" s="24">
        <v>4038.85</v>
      </c>
      <c r="F15" s="24">
        <f t="shared" ref="F15:F38" si="0">E15-D15</f>
        <v>0</v>
      </c>
    </row>
    <row r="16" spans="1:6" ht="141.75" outlineLevel="7" x14ac:dyDescent="0.25">
      <c r="A16" s="16" t="s">
        <v>1</v>
      </c>
      <c r="B16" s="9" t="s">
        <v>70</v>
      </c>
      <c r="C16" s="9" t="s">
        <v>7</v>
      </c>
      <c r="D16" s="6">
        <f>186.24+5.76</f>
        <v>192</v>
      </c>
      <c r="E16" s="24">
        <v>192</v>
      </c>
      <c r="F16" s="24">
        <f t="shared" si="0"/>
        <v>0</v>
      </c>
    </row>
    <row r="17" spans="1:6" ht="173.25" outlineLevel="7" x14ac:dyDescent="0.25">
      <c r="A17" s="16" t="s">
        <v>1</v>
      </c>
      <c r="B17" s="9" t="s">
        <v>71</v>
      </c>
      <c r="C17" s="10" t="s">
        <v>8</v>
      </c>
      <c r="D17" s="6">
        <f>1685.32+52.12</f>
        <v>1737.4399999999998</v>
      </c>
      <c r="E17" s="24">
        <v>1737.44</v>
      </c>
      <c r="F17" s="24">
        <f t="shared" si="0"/>
        <v>0</v>
      </c>
    </row>
    <row r="18" spans="1:6" ht="126" outlineLevel="7" x14ac:dyDescent="0.25">
      <c r="A18" s="16" t="s">
        <v>1</v>
      </c>
      <c r="B18" s="9" t="s">
        <v>72</v>
      </c>
      <c r="C18" s="9" t="s">
        <v>9</v>
      </c>
      <c r="D18" s="6">
        <f>19569.77+3727.58</f>
        <v>23297.35</v>
      </c>
      <c r="E18" s="24">
        <v>23297.35</v>
      </c>
      <c r="F18" s="24">
        <f t="shared" si="0"/>
        <v>0</v>
      </c>
    </row>
    <row r="19" spans="1:6" ht="110.25" outlineLevel="7" x14ac:dyDescent="0.25">
      <c r="A19" s="16" t="s">
        <v>1</v>
      </c>
      <c r="B19" s="9" t="s">
        <v>73</v>
      </c>
      <c r="C19" s="9" t="s">
        <v>10</v>
      </c>
      <c r="D19" s="6">
        <v>938.88</v>
      </c>
      <c r="E19" s="24">
        <v>938.88</v>
      </c>
      <c r="F19" s="24">
        <f t="shared" si="0"/>
        <v>0</v>
      </c>
    </row>
    <row r="20" spans="1:6" ht="78.75" outlineLevel="7" x14ac:dyDescent="0.25">
      <c r="A20" s="16" t="s">
        <v>1</v>
      </c>
      <c r="B20" s="9" t="s">
        <v>74</v>
      </c>
      <c r="C20" s="9" t="s">
        <v>11</v>
      </c>
      <c r="D20" s="6">
        <v>5433.72</v>
      </c>
      <c r="E20" s="24">
        <v>5433.72</v>
      </c>
      <c r="F20" s="24">
        <f t="shared" si="0"/>
        <v>0</v>
      </c>
    </row>
    <row r="21" spans="1:6" ht="63" outlineLevel="7" x14ac:dyDescent="0.25">
      <c r="A21" s="16" t="s">
        <v>1</v>
      </c>
      <c r="B21" s="9" t="s">
        <v>75</v>
      </c>
      <c r="C21" s="9" t="s">
        <v>12</v>
      </c>
      <c r="D21" s="6">
        <v>806</v>
      </c>
      <c r="E21" s="24">
        <v>806</v>
      </c>
      <c r="F21" s="24">
        <f t="shared" si="0"/>
        <v>0</v>
      </c>
    </row>
    <row r="22" spans="1:6" ht="157.5" outlineLevel="7" x14ac:dyDescent="0.25">
      <c r="A22" s="16" t="s">
        <v>1</v>
      </c>
      <c r="B22" s="9" t="s">
        <v>76</v>
      </c>
      <c r="C22" s="9" t="s">
        <v>62</v>
      </c>
      <c r="D22" s="6">
        <v>4076.47</v>
      </c>
      <c r="E22" s="24">
        <v>4076.47</v>
      </c>
      <c r="F22" s="24">
        <f t="shared" si="0"/>
        <v>0</v>
      </c>
    </row>
    <row r="23" spans="1:6" ht="47.25" outlineLevel="7" x14ac:dyDescent="0.25">
      <c r="A23" s="16" t="s">
        <v>1</v>
      </c>
      <c r="B23" s="9" t="s">
        <v>76</v>
      </c>
      <c r="C23" s="9" t="s">
        <v>13</v>
      </c>
      <c r="D23" s="6">
        <v>232.43</v>
      </c>
      <c r="E23" s="24">
        <v>232.43</v>
      </c>
      <c r="F23" s="24">
        <f t="shared" si="0"/>
        <v>0</v>
      </c>
    </row>
    <row r="24" spans="1:6" ht="220.5" outlineLevel="7" x14ac:dyDescent="0.25">
      <c r="A24" s="16" t="s">
        <v>1</v>
      </c>
      <c r="B24" s="9" t="s">
        <v>77</v>
      </c>
      <c r="C24" s="9" t="s">
        <v>24</v>
      </c>
      <c r="D24" s="6">
        <v>6425.9</v>
      </c>
      <c r="E24" s="24">
        <v>6425.9</v>
      </c>
      <c r="F24" s="24">
        <f t="shared" si="0"/>
        <v>0</v>
      </c>
    </row>
    <row r="25" spans="1:6" ht="110.25" outlineLevel="7" x14ac:dyDescent="0.25">
      <c r="A25" s="16" t="s">
        <v>1</v>
      </c>
      <c r="B25" s="9" t="s">
        <v>77</v>
      </c>
      <c r="C25" s="9" t="s">
        <v>25</v>
      </c>
      <c r="D25" s="6">
        <v>2300</v>
      </c>
      <c r="E25" s="24">
        <v>2300</v>
      </c>
      <c r="F25" s="24">
        <f t="shared" si="0"/>
        <v>0</v>
      </c>
    </row>
    <row r="26" spans="1:6" ht="94.5" outlineLevel="7" x14ac:dyDescent="0.25">
      <c r="A26" s="16" t="s">
        <v>1</v>
      </c>
      <c r="B26" s="9" t="s">
        <v>77</v>
      </c>
      <c r="C26" s="9" t="s">
        <v>26</v>
      </c>
      <c r="D26" s="6">
        <v>2000</v>
      </c>
      <c r="E26" s="24">
        <v>2000</v>
      </c>
      <c r="F26" s="24">
        <f t="shared" si="0"/>
        <v>0</v>
      </c>
    </row>
    <row r="27" spans="1:6" ht="94.5" outlineLevel="7" x14ac:dyDescent="0.25">
      <c r="A27" s="16" t="s">
        <v>1</v>
      </c>
      <c r="B27" s="9" t="s">
        <v>77</v>
      </c>
      <c r="C27" s="9" t="s">
        <v>27</v>
      </c>
      <c r="D27" s="6">
        <v>6521.7</v>
      </c>
      <c r="E27" s="24">
        <v>6521.7</v>
      </c>
      <c r="F27" s="24">
        <f t="shared" si="0"/>
        <v>0</v>
      </c>
    </row>
    <row r="28" spans="1:6" ht="78.75" outlineLevel="7" x14ac:dyDescent="0.25">
      <c r="A28" s="16" t="s">
        <v>1</v>
      </c>
      <c r="B28" s="9" t="s">
        <v>77</v>
      </c>
      <c r="C28" s="9" t="s">
        <v>28</v>
      </c>
      <c r="D28" s="6">
        <v>35052.68</v>
      </c>
      <c r="E28" s="24">
        <v>35052.68</v>
      </c>
      <c r="F28" s="24">
        <f t="shared" si="0"/>
        <v>0</v>
      </c>
    </row>
    <row r="29" spans="1:6" ht="47.25" outlineLevel="7" x14ac:dyDescent="0.25">
      <c r="A29" s="16" t="s">
        <v>1</v>
      </c>
      <c r="B29" s="9" t="s">
        <v>77</v>
      </c>
      <c r="C29" s="9" t="s">
        <v>29</v>
      </c>
      <c r="D29" s="6">
        <v>998.23</v>
      </c>
      <c r="E29" s="24">
        <v>998.23</v>
      </c>
      <c r="F29" s="24">
        <f t="shared" si="0"/>
        <v>0</v>
      </c>
    </row>
    <row r="30" spans="1:6" ht="110.25" outlineLevel="7" x14ac:dyDescent="0.25">
      <c r="A30" s="16" t="s">
        <v>1</v>
      </c>
      <c r="B30" s="9" t="s">
        <v>77</v>
      </c>
      <c r="C30" s="9" t="s">
        <v>30</v>
      </c>
      <c r="D30" s="6">
        <v>780</v>
      </c>
      <c r="E30" s="24">
        <v>780</v>
      </c>
      <c r="F30" s="24">
        <f t="shared" si="0"/>
        <v>0</v>
      </c>
    </row>
    <row r="31" spans="1:6" ht="157.5" outlineLevel="7" x14ac:dyDescent="0.25">
      <c r="A31" s="16" t="s">
        <v>1</v>
      </c>
      <c r="B31" s="9" t="s">
        <v>77</v>
      </c>
      <c r="C31" s="9" t="s">
        <v>31</v>
      </c>
      <c r="D31" s="6">
        <v>2876.97</v>
      </c>
      <c r="E31" s="24">
        <v>2530.4899999999998</v>
      </c>
      <c r="F31" s="24">
        <f t="shared" si="0"/>
        <v>-346.48</v>
      </c>
    </row>
    <row r="32" spans="1:6" ht="126" outlineLevel="7" x14ac:dyDescent="0.25">
      <c r="A32" s="16" t="s">
        <v>1</v>
      </c>
      <c r="B32" s="9" t="s">
        <v>77</v>
      </c>
      <c r="C32" s="9" t="s">
        <v>32</v>
      </c>
      <c r="D32" s="6">
        <v>7025.88</v>
      </c>
      <c r="E32" s="24">
        <v>7025.88</v>
      </c>
      <c r="F32" s="24">
        <f t="shared" si="0"/>
        <v>0</v>
      </c>
    </row>
    <row r="33" spans="1:6" ht="126" outlineLevel="7" x14ac:dyDescent="0.25">
      <c r="A33" s="16" t="s">
        <v>1</v>
      </c>
      <c r="B33" s="9" t="s">
        <v>77</v>
      </c>
      <c r="C33" s="9" t="s">
        <v>33</v>
      </c>
      <c r="D33" s="6">
        <v>1108.47</v>
      </c>
      <c r="E33" s="24">
        <v>1108.47</v>
      </c>
      <c r="F33" s="24">
        <f t="shared" si="0"/>
        <v>0</v>
      </c>
    </row>
    <row r="34" spans="1:6" ht="78.75" outlineLevel="7" x14ac:dyDescent="0.25">
      <c r="A34" s="16" t="s">
        <v>1</v>
      </c>
      <c r="B34" s="9" t="s">
        <v>77</v>
      </c>
      <c r="C34" s="9" t="s">
        <v>34</v>
      </c>
      <c r="D34" s="6">
        <v>4410.13</v>
      </c>
      <c r="E34" s="24">
        <v>4410.13</v>
      </c>
      <c r="F34" s="24">
        <f t="shared" si="0"/>
        <v>0</v>
      </c>
    </row>
    <row r="35" spans="1:6" ht="94.5" outlineLevel="7" x14ac:dyDescent="0.25">
      <c r="A35" s="16" t="s">
        <v>1</v>
      </c>
      <c r="B35" s="9" t="s">
        <v>77</v>
      </c>
      <c r="C35" s="9" t="s">
        <v>35</v>
      </c>
      <c r="D35" s="6">
        <v>120</v>
      </c>
      <c r="E35" s="24">
        <v>120</v>
      </c>
      <c r="F35" s="24">
        <f t="shared" si="0"/>
        <v>0</v>
      </c>
    </row>
    <row r="36" spans="1:6" ht="94.5" outlineLevel="7" x14ac:dyDescent="0.25">
      <c r="A36" s="16" t="s">
        <v>1</v>
      </c>
      <c r="B36" s="9" t="s">
        <v>77</v>
      </c>
      <c r="C36" s="9" t="s">
        <v>36</v>
      </c>
      <c r="D36" s="6">
        <v>15704.73</v>
      </c>
      <c r="E36" s="24">
        <v>15704.73</v>
      </c>
      <c r="F36" s="24">
        <f t="shared" si="0"/>
        <v>0</v>
      </c>
    </row>
    <row r="37" spans="1:6" ht="141.75" outlineLevel="7" x14ac:dyDescent="0.25">
      <c r="A37" s="16" t="s">
        <v>1</v>
      </c>
      <c r="B37" s="9" t="s">
        <v>77</v>
      </c>
      <c r="C37" s="9" t="s">
        <v>93</v>
      </c>
      <c r="D37" s="6">
        <v>11583.3</v>
      </c>
      <c r="E37" s="24">
        <v>11583.3</v>
      </c>
      <c r="F37" s="24">
        <f t="shared" si="0"/>
        <v>0</v>
      </c>
    </row>
    <row r="38" spans="1:6" ht="141.75" outlineLevel="7" x14ac:dyDescent="0.25">
      <c r="A38" s="16" t="s">
        <v>1</v>
      </c>
      <c r="B38" s="9" t="s">
        <v>77</v>
      </c>
      <c r="C38" s="9" t="s">
        <v>94</v>
      </c>
      <c r="D38" s="6">
        <v>5315.4</v>
      </c>
      <c r="E38" s="24">
        <v>5315.4</v>
      </c>
      <c r="F38" s="24">
        <f t="shared" si="0"/>
        <v>0</v>
      </c>
    </row>
    <row r="39" spans="1:6" ht="31.5" outlineLevel="2" x14ac:dyDescent="0.25">
      <c r="A39" s="15" t="s">
        <v>1</v>
      </c>
      <c r="B39" s="8" t="s">
        <v>89</v>
      </c>
      <c r="C39" s="8" t="s">
        <v>14</v>
      </c>
      <c r="D39" s="5">
        <f>SUM(D40:D56)</f>
        <v>518793.35000000009</v>
      </c>
      <c r="E39" s="5">
        <f t="shared" ref="E39" si="1">SUM(E40:E56)</f>
        <v>575058.22000000009</v>
      </c>
      <c r="F39" s="5">
        <f>SUM(F40:F56)</f>
        <v>56264.869999999988</v>
      </c>
    </row>
    <row r="40" spans="1:6" ht="141.75" outlineLevel="7" x14ac:dyDescent="0.25">
      <c r="A40" s="16" t="s">
        <v>1</v>
      </c>
      <c r="B40" s="9" t="s">
        <v>78</v>
      </c>
      <c r="C40" s="9" t="s">
        <v>37</v>
      </c>
      <c r="D40" s="6">
        <v>365.61</v>
      </c>
      <c r="E40" s="6">
        <v>365.61</v>
      </c>
      <c r="F40" s="24">
        <f>E40-D40</f>
        <v>0</v>
      </c>
    </row>
    <row r="41" spans="1:6" ht="173.25" outlineLevel="7" x14ac:dyDescent="0.25">
      <c r="A41" s="16" t="s">
        <v>1</v>
      </c>
      <c r="B41" s="9" t="s">
        <v>78</v>
      </c>
      <c r="C41" s="9" t="s">
        <v>60</v>
      </c>
      <c r="D41" s="6">
        <v>4939.91</v>
      </c>
      <c r="E41" s="6">
        <v>4939.91</v>
      </c>
      <c r="F41" s="24">
        <f t="shared" ref="F41:F56" si="2">E41-D41</f>
        <v>0</v>
      </c>
    </row>
    <row r="42" spans="1:6" ht="110.25" outlineLevel="7" x14ac:dyDescent="0.25">
      <c r="A42" s="16" t="s">
        <v>1</v>
      </c>
      <c r="B42" s="9" t="s">
        <v>78</v>
      </c>
      <c r="C42" s="9" t="s">
        <v>38</v>
      </c>
      <c r="D42" s="6">
        <v>3490.63</v>
      </c>
      <c r="E42" s="6">
        <v>3490.63</v>
      </c>
      <c r="F42" s="24">
        <f t="shared" si="2"/>
        <v>0</v>
      </c>
    </row>
    <row r="43" spans="1:6" ht="299.25" outlineLevel="7" x14ac:dyDescent="0.25">
      <c r="A43" s="16" t="s">
        <v>1</v>
      </c>
      <c r="B43" s="9" t="s">
        <v>15</v>
      </c>
      <c r="C43" s="9" t="s">
        <v>39</v>
      </c>
      <c r="D43" s="6">
        <v>231057.68</v>
      </c>
      <c r="E43" s="6">
        <v>231057.68</v>
      </c>
      <c r="F43" s="24">
        <f t="shared" si="2"/>
        <v>0</v>
      </c>
    </row>
    <row r="44" spans="1:6" ht="300.75" customHeight="1" outlineLevel="7" x14ac:dyDescent="0.25">
      <c r="A44" s="17" t="s">
        <v>1</v>
      </c>
      <c r="B44" s="9" t="s">
        <v>78</v>
      </c>
      <c r="C44" s="9" t="s">
        <v>40</v>
      </c>
      <c r="D44" s="6">
        <v>139839.4</v>
      </c>
      <c r="E44" s="6">
        <v>139839.4</v>
      </c>
      <c r="F44" s="24">
        <f t="shared" si="2"/>
        <v>0</v>
      </c>
    </row>
    <row r="45" spans="1:6" ht="209.25" customHeight="1" outlineLevel="7" x14ac:dyDescent="0.25">
      <c r="A45" s="16" t="s">
        <v>1</v>
      </c>
      <c r="B45" s="9" t="s">
        <v>78</v>
      </c>
      <c r="C45" s="9" t="s">
        <v>41</v>
      </c>
      <c r="D45" s="6">
        <v>3093.31</v>
      </c>
      <c r="E45" s="24">
        <v>3093.31</v>
      </c>
      <c r="F45" s="24">
        <f t="shared" si="2"/>
        <v>0</v>
      </c>
    </row>
    <row r="46" spans="1:6" ht="220.5" outlineLevel="7" x14ac:dyDescent="0.25">
      <c r="A46" s="18" t="s">
        <v>1</v>
      </c>
      <c r="B46" s="9" t="s">
        <v>78</v>
      </c>
      <c r="C46" s="9" t="s">
        <v>58</v>
      </c>
      <c r="D46" s="6">
        <v>5541.2</v>
      </c>
      <c r="E46" s="6">
        <v>5541.2</v>
      </c>
      <c r="F46" s="24">
        <f t="shared" si="2"/>
        <v>0</v>
      </c>
    </row>
    <row r="47" spans="1:6" ht="126" outlineLevel="7" x14ac:dyDescent="0.25">
      <c r="A47" s="19" t="s">
        <v>1</v>
      </c>
      <c r="B47" s="9" t="s">
        <v>78</v>
      </c>
      <c r="C47" s="9" t="s">
        <v>42</v>
      </c>
      <c r="D47" s="6">
        <v>2139.65</v>
      </c>
      <c r="E47" s="6">
        <v>2139.65</v>
      </c>
      <c r="F47" s="24">
        <f t="shared" si="2"/>
        <v>0</v>
      </c>
    </row>
    <row r="48" spans="1:6" ht="110.25" outlineLevel="7" x14ac:dyDescent="0.25">
      <c r="A48" s="16" t="s">
        <v>1</v>
      </c>
      <c r="B48" s="9" t="s">
        <v>78</v>
      </c>
      <c r="C48" s="9" t="s">
        <v>43</v>
      </c>
      <c r="D48" s="6">
        <v>1279</v>
      </c>
      <c r="E48" s="6">
        <v>1279</v>
      </c>
      <c r="F48" s="24">
        <f t="shared" si="2"/>
        <v>0</v>
      </c>
    </row>
    <row r="49" spans="1:6" ht="157.5" outlineLevel="7" x14ac:dyDescent="0.25">
      <c r="A49" s="16" t="s">
        <v>1</v>
      </c>
      <c r="B49" s="9" t="s">
        <v>78</v>
      </c>
      <c r="C49" s="9" t="s">
        <v>44</v>
      </c>
      <c r="D49" s="6">
        <v>0.39</v>
      </c>
      <c r="E49" s="6">
        <v>0.39</v>
      </c>
      <c r="F49" s="24">
        <f t="shared" si="2"/>
        <v>0</v>
      </c>
    </row>
    <row r="50" spans="1:6" ht="157.5" outlineLevel="7" x14ac:dyDescent="0.25">
      <c r="A50" s="16" t="s">
        <v>1</v>
      </c>
      <c r="B50" s="9" t="s">
        <v>78</v>
      </c>
      <c r="C50" s="9" t="s">
        <v>45</v>
      </c>
      <c r="D50" s="6">
        <v>2238.14</v>
      </c>
      <c r="E50" s="6">
        <v>3136.92</v>
      </c>
      <c r="F50" s="24">
        <f t="shared" si="2"/>
        <v>898.7800000000002</v>
      </c>
    </row>
    <row r="51" spans="1:6" ht="110.25" outlineLevel="7" x14ac:dyDescent="0.25">
      <c r="A51" s="16" t="s">
        <v>1</v>
      </c>
      <c r="B51" s="9" t="s">
        <v>78</v>
      </c>
      <c r="C51" s="9" t="s">
        <v>59</v>
      </c>
      <c r="D51" s="6">
        <v>6986.71</v>
      </c>
      <c r="E51" s="6">
        <v>6986.71</v>
      </c>
      <c r="F51" s="24">
        <f t="shared" si="2"/>
        <v>0</v>
      </c>
    </row>
    <row r="52" spans="1:6" ht="94.5" outlineLevel="7" x14ac:dyDescent="0.25">
      <c r="A52" s="16" t="s">
        <v>1</v>
      </c>
      <c r="B52" s="9" t="s">
        <v>78</v>
      </c>
      <c r="C52" s="9" t="s">
        <v>46</v>
      </c>
      <c r="D52" s="6">
        <v>104411.13</v>
      </c>
      <c r="E52" s="24">
        <v>159011.12</v>
      </c>
      <c r="F52" s="24">
        <f>E52-D52</f>
        <v>54599.989999999991</v>
      </c>
    </row>
    <row r="53" spans="1:6" ht="126" outlineLevel="7" x14ac:dyDescent="0.25">
      <c r="A53" s="16" t="s">
        <v>1</v>
      </c>
      <c r="B53" s="9" t="s">
        <v>79</v>
      </c>
      <c r="C53" s="9" t="s">
        <v>16</v>
      </c>
      <c r="D53" s="6">
        <v>11090.49</v>
      </c>
      <c r="E53" s="6">
        <v>11856.59</v>
      </c>
      <c r="F53" s="24">
        <f t="shared" si="2"/>
        <v>766.10000000000036</v>
      </c>
    </row>
    <row r="54" spans="1:6" ht="110.25" outlineLevel="7" x14ac:dyDescent="0.25">
      <c r="A54" s="16" t="s">
        <v>1</v>
      </c>
      <c r="B54" s="9" t="s">
        <v>80</v>
      </c>
      <c r="C54" s="9" t="s">
        <v>17</v>
      </c>
      <c r="D54" s="6">
        <v>1192.4000000000001</v>
      </c>
      <c r="E54" s="6">
        <v>1192.4000000000001</v>
      </c>
      <c r="F54" s="24">
        <f t="shared" si="2"/>
        <v>0</v>
      </c>
    </row>
    <row r="55" spans="1:6" ht="126" outlineLevel="7" x14ac:dyDescent="0.25">
      <c r="A55" s="16" t="s">
        <v>1</v>
      </c>
      <c r="B55" s="9" t="s">
        <v>81</v>
      </c>
      <c r="C55" s="9" t="s">
        <v>18</v>
      </c>
      <c r="D55" s="6">
        <v>4.9000000000000004</v>
      </c>
      <c r="E55" s="6">
        <v>4.9000000000000004</v>
      </c>
      <c r="F55" s="24">
        <f t="shared" si="2"/>
        <v>0</v>
      </c>
    </row>
    <row r="56" spans="1:6" ht="63" outlineLevel="7" x14ac:dyDescent="0.25">
      <c r="A56" s="16" t="s">
        <v>1</v>
      </c>
      <c r="B56" s="9" t="s">
        <v>82</v>
      </c>
      <c r="C56" s="9" t="s">
        <v>19</v>
      </c>
      <c r="D56" s="6">
        <v>1122.8</v>
      </c>
      <c r="E56" s="6">
        <v>1122.8</v>
      </c>
      <c r="F56" s="24">
        <f t="shared" si="2"/>
        <v>0</v>
      </c>
    </row>
    <row r="57" spans="1:6" ht="31.5" outlineLevel="2" x14ac:dyDescent="0.25">
      <c r="A57" s="15" t="s">
        <v>1</v>
      </c>
      <c r="B57" s="8" t="s">
        <v>83</v>
      </c>
      <c r="C57" s="8" t="s">
        <v>20</v>
      </c>
      <c r="D57" s="5">
        <f>SUM(D58:D69)</f>
        <v>160896.25000000003</v>
      </c>
      <c r="E57" s="5">
        <f t="shared" ref="E57:F57" si="3">SUM(E58:E69)</f>
        <v>161125.56000000003</v>
      </c>
      <c r="F57" s="5">
        <f t="shared" si="3"/>
        <v>229.30999999999949</v>
      </c>
    </row>
    <row r="58" spans="1:6" ht="173.25" outlineLevel="7" x14ac:dyDescent="0.25">
      <c r="A58" s="16" t="s">
        <v>1</v>
      </c>
      <c r="B58" s="9" t="s">
        <v>84</v>
      </c>
      <c r="C58" s="9" t="s">
        <v>21</v>
      </c>
      <c r="D58" s="6">
        <v>2292.1</v>
      </c>
      <c r="E58" s="6">
        <v>2292.1</v>
      </c>
      <c r="F58" s="24">
        <f>E58-D58</f>
        <v>0</v>
      </c>
    </row>
    <row r="59" spans="1:6" ht="141.75" outlineLevel="7" x14ac:dyDescent="0.25">
      <c r="A59" s="16" t="s">
        <v>1</v>
      </c>
      <c r="B59" s="9" t="s">
        <v>85</v>
      </c>
      <c r="C59" s="9" t="s">
        <v>22</v>
      </c>
      <c r="D59" s="6">
        <v>12655.44</v>
      </c>
      <c r="E59" s="6">
        <v>12343</v>
      </c>
      <c r="F59" s="24">
        <f t="shared" ref="F59:F71" si="4">E59-D59</f>
        <v>-312.44000000000051</v>
      </c>
    </row>
    <row r="60" spans="1:6" ht="141.75" outlineLevel="7" x14ac:dyDescent="0.25">
      <c r="A60" s="16" t="s">
        <v>1</v>
      </c>
      <c r="B60" s="9" t="s">
        <v>86</v>
      </c>
      <c r="C60" s="9" t="s">
        <v>23</v>
      </c>
      <c r="D60" s="6">
        <v>117366.77</v>
      </c>
      <c r="E60" s="6">
        <v>117366.77</v>
      </c>
      <c r="F60" s="24">
        <f t="shared" si="4"/>
        <v>0</v>
      </c>
    </row>
    <row r="61" spans="1:6" ht="126" outlineLevel="7" x14ac:dyDescent="0.25">
      <c r="A61" s="16" t="s">
        <v>1</v>
      </c>
      <c r="B61" s="9" t="s">
        <v>87</v>
      </c>
      <c r="C61" s="9" t="s">
        <v>47</v>
      </c>
      <c r="D61" s="6">
        <v>60.7</v>
      </c>
      <c r="E61" s="6">
        <v>60.7</v>
      </c>
      <c r="F61" s="24">
        <f t="shared" si="4"/>
        <v>0</v>
      </c>
    </row>
    <row r="62" spans="1:6" ht="157.5" outlineLevel="7" x14ac:dyDescent="0.25">
      <c r="A62" s="16" t="s">
        <v>1</v>
      </c>
      <c r="B62" s="9" t="s">
        <v>88</v>
      </c>
      <c r="C62" s="9" t="s">
        <v>48</v>
      </c>
      <c r="D62" s="6">
        <v>5140</v>
      </c>
      <c r="E62" s="6">
        <v>5140</v>
      </c>
      <c r="F62" s="24">
        <f t="shared" si="4"/>
        <v>0</v>
      </c>
    </row>
    <row r="63" spans="1:6" ht="94.5" outlineLevel="7" x14ac:dyDescent="0.25">
      <c r="A63" s="16" t="s">
        <v>1</v>
      </c>
      <c r="B63" s="9" t="s">
        <v>88</v>
      </c>
      <c r="C63" s="9" t="s">
        <v>49</v>
      </c>
      <c r="D63" s="6">
        <v>540</v>
      </c>
      <c r="E63" s="6">
        <v>238</v>
      </c>
      <c r="F63" s="24">
        <f t="shared" si="4"/>
        <v>-302</v>
      </c>
    </row>
    <row r="64" spans="1:6" ht="63" outlineLevel="7" x14ac:dyDescent="0.25">
      <c r="A64" s="16" t="s">
        <v>1</v>
      </c>
      <c r="B64" s="9" t="s">
        <v>88</v>
      </c>
      <c r="C64" s="9" t="s">
        <v>50</v>
      </c>
      <c r="D64" s="6">
        <v>20811.45</v>
      </c>
      <c r="E64" s="6">
        <v>20811.45</v>
      </c>
      <c r="F64" s="24">
        <f t="shared" si="4"/>
        <v>0</v>
      </c>
    </row>
    <row r="65" spans="1:6" ht="94.5" outlineLevel="7" x14ac:dyDescent="0.25">
      <c r="A65" s="16" t="s">
        <v>1</v>
      </c>
      <c r="B65" s="9" t="s">
        <v>88</v>
      </c>
      <c r="C65" s="9" t="s">
        <v>51</v>
      </c>
      <c r="D65" s="6">
        <v>39.89</v>
      </c>
      <c r="E65" s="6">
        <v>39.89</v>
      </c>
      <c r="F65" s="24">
        <f t="shared" si="4"/>
        <v>0</v>
      </c>
    </row>
    <row r="66" spans="1:6" ht="220.5" outlineLevel="7" x14ac:dyDescent="0.25">
      <c r="A66" s="16" t="s">
        <v>1</v>
      </c>
      <c r="B66" s="9" t="s">
        <v>88</v>
      </c>
      <c r="C66" s="9" t="s">
        <v>52</v>
      </c>
      <c r="D66" s="6">
        <v>669.9</v>
      </c>
      <c r="E66" s="6">
        <v>669.9</v>
      </c>
      <c r="F66" s="24">
        <f t="shared" si="4"/>
        <v>0</v>
      </c>
    </row>
    <row r="67" spans="1:6" ht="94.5" outlineLevel="7" x14ac:dyDescent="0.25">
      <c r="A67" s="16" t="s">
        <v>1</v>
      </c>
      <c r="B67" s="9" t="s">
        <v>88</v>
      </c>
      <c r="C67" s="9" t="s">
        <v>95</v>
      </c>
      <c r="D67" s="6">
        <v>520</v>
      </c>
      <c r="E67" s="6">
        <v>520</v>
      </c>
      <c r="F67" s="24">
        <f t="shared" si="4"/>
        <v>0</v>
      </c>
    </row>
    <row r="68" spans="1:6" ht="94.5" outlineLevel="7" x14ac:dyDescent="0.25">
      <c r="A68" s="16" t="s">
        <v>1</v>
      </c>
      <c r="B68" s="9" t="s">
        <v>88</v>
      </c>
      <c r="C68" s="9" t="s">
        <v>96</v>
      </c>
      <c r="D68" s="6">
        <v>800</v>
      </c>
      <c r="E68" s="6">
        <v>800</v>
      </c>
      <c r="F68" s="24">
        <f>E68-D68</f>
        <v>0</v>
      </c>
    </row>
    <row r="69" spans="1:6" ht="94.5" outlineLevel="7" x14ac:dyDescent="0.25">
      <c r="A69" s="16" t="s">
        <v>1</v>
      </c>
      <c r="B69" s="9" t="s">
        <v>88</v>
      </c>
      <c r="C69" s="9" t="s">
        <v>104</v>
      </c>
      <c r="D69" s="6"/>
      <c r="E69" s="6">
        <f>D69+F69</f>
        <v>843.75</v>
      </c>
      <c r="F69" s="24">
        <v>843.75</v>
      </c>
    </row>
    <row r="70" spans="1:6" ht="31.5" outlineLevel="7" x14ac:dyDescent="0.25">
      <c r="A70" s="28" t="s">
        <v>103</v>
      </c>
      <c r="B70" s="26" t="s">
        <v>100</v>
      </c>
      <c r="C70" s="8" t="s">
        <v>99</v>
      </c>
      <c r="D70" s="5">
        <f>D71</f>
        <v>500</v>
      </c>
      <c r="E70" s="5">
        <f>E71</f>
        <v>500</v>
      </c>
      <c r="F70" s="27">
        <f t="shared" si="4"/>
        <v>0</v>
      </c>
    </row>
    <row r="71" spans="1:6" ht="47.25" outlineLevel="7" x14ac:dyDescent="0.25">
      <c r="A71" s="18" t="s">
        <v>103</v>
      </c>
      <c r="B71" s="25" t="s">
        <v>102</v>
      </c>
      <c r="C71" s="9" t="s">
        <v>101</v>
      </c>
      <c r="D71" s="6">
        <v>500</v>
      </c>
      <c r="E71" s="6">
        <v>500</v>
      </c>
      <c r="F71" s="24">
        <f t="shared" si="4"/>
        <v>0</v>
      </c>
    </row>
    <row r="72" spans="1:6" ht="17.25" customHeight="1" x14ac:dyDescent="0.25">
      <c r="A72" s="12" t="s">
        <v>53</v>
      </c>
      <c r="B72" s="12"/>
      <c r="C72" s="13"/>
      <c r="D72" s="14">
        <f>D8+D11+D70</f>
        <v>901480.41</v>
      </c>
      <c r="E72" s="14">
        <f>E8+E11+E70</f>
        <v>957628.11000000022</v>
      </c>
      <c r="F72" s="14">
        <f>F8+F11+F70</f>
        <v>56147.699999999983</v>
      </c>
    </row>
  </sheetData>
  <mergeCells count="5">
    <mergeCell ref="A3:D3"/>
    <mergeCell ref="A2:B2"/>
    <mergeCell ref="C1:E1"/>
    <mergeCell ref="C2:E2"/>
    <mergeCell ref="A4:E4"/>
  </mergeCells>
  <phoneticPr fontId="7" type="noConversion"/>
  <pageMargins left="0.26" right="0.17" top="0.18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Иван Советов</cp:lastModifiedBy>
  <cp:lastPrinted>2023-12-11T15:36:37Z</cp:lastPrinted>
  <dcterms:created xsi:type="dcterms:W3CDTF">2023-05-31T09:14:17Z</dcterms:created>
  <dcterms:modified xsi:type="dcterms:W3CDTF">2023-12-20T15:34:09Z</dcterms:modified>
</cp:coreProperties>
</file>